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ky\Downloads\tmp\"/>
    </mc:Choice>
  </mc:AlternateContent>
  <xr:revisionPtr revIDLastSave="0" documentId="13_ncr:1_{0BDB9C26-3E69-48DB-B045-C4D2F6F17662}" xr6:coauthVersionLast="47" xr6:coauthVersionMax="47" xr10:uidLastSave="{00000000-0000-0000-0000-000000000000}"/>
  <bookViews>
    <workbookView xWindow="75" yWindow="45" windowWidth="28725" windowHeight="17355" tabRatio="934" xr2:uid="{00000000-000D-0000-FFFF-FFFF00000000}"/>
  </bookViews>
  <sheets>
    <sheet name="kazalo" sheetId="20" r:id="rId1"/>
    <sheet name="podatki produkcije" sheetId="13" r:id="rId2"/>
    <sheet name="ateljeji in prod. prostori" sheetId="9" r:id="rId3"/>
    <sheet name="tehnično osebje" sheetId="8" r:id="rId4"/>
    <sheet name="snemalna tehnika" sheetId="5" r:id="rId5"/>
    <sheet name="svetlobna tehnika" sheetId="1" r:id="rId6"/>
    <sheet name="scenska tehnika" sheetId="6" r:id="rId7"/>
    <sheet name="tonska tehnika" sheetId="7" r:id="rId8"/>
    <sheet name="garderoba" sheetId="17" r:id="rId9"/>
    <sheet name="rekviziti" sheetId="14" r:id="rId10"/>
    <sheet name="video postprodukcija" sheetId="18" r:id="rId11"/>
    <sheet name="avdio postprodukcija" sheetId="19" r:id="rId12"/>
    <sheet name="projekcijska dvorana" sheetId="21" r:id="rId13"/>
    <sheet name="rekapitulacija vrednosti" sheetId="15" r:id="rId14"/>
  </sheets>
  <definedNames>
    <definedName name="_xlnm.Print_Area" localSheetId="2">'ateljeji in prod. prostori'!$A$1:$L$94</definedName>
    <definedName name="_xlnm.Print_Area" localSheetId="11">'avdio postprodukcija'!$B$1:$L$27</definedName>
    <definedName name="_xlnm.Print_Area" localSheetId="8">garderoba!$A$1:$L$33</definedName>
    <definedName name="_xlnm.Print_Area" localSheetId="0">kazalo!$A$1:$M$32</definedName>
    <definedName name="_xlnm.Print_Area" localSheetId="1">'podatki produkcije'!$A$1:$H$19</definedName>
    <definedName name="_xlnm.Print_Area" localSheetId="12">'projekcijska dvorana'!$A$1:$K$14</definedName>
    <definedName name="_xlnm.Print_Area" localSheetId="13">'rekapitulacija vrednosti'!$A$1:$E$23</definedName>
    <definedName name="_xlnm.Print_Area" localSheetId="9">rekviziti!$A$1:$L$30</definedName>
    <definedName name="_xlnm.Print_Area" localSheetId="6">'scenska tehnika'!$A$1:$L$81</definedName>
    <definedName name="_xlnm.Print_Area" localSheetId="4">'snemalna tehnika'!$A$1:$L$191</definedName>
    <definedName name="_xlnm.Print_Area" localSheetId="5">'svetlobna tehnika'!$A$1:$L$302</definedName>
    <definedName name="_xlnm.Print_Area" localSheetId="3">'tehnično osebje'!$A$1:$K$13</definedName>
    <definedName name="_xlnm.Print_Area" localSheetId="7">'tonska tehnika'!$B$1:$M$64</definedName>
    <definedName name="_xlnm.Print_Area" localSheetId="10">'video postprodukcija'!$A$1:$K$84</definedName>
  </definedNames>
  <calcPr calcId="191029" iterateDelta="1E-4"/>
</workbook>
</file>

<file path=xl/calcChain.xml><?xml version="1.0" encoding="utf-8"?>
<calcChain xmlns="http://schemas.openxmlformats.org/spreadsheetml/2006/main">
  <c r="I70" i="18" l="1"/>
  <c r="J78" i="1"/>
  <c r="K78" i="1" s="1"/>
  <c r="L78" i="1" s="1"/>
  <c r="J70" i="1"/>
  <c r="K70" i="1" s="1"/>
  <c r="L70" i="1" s="1"/>
  <c r="J71" i="1"/>
  <c r="K71" i="1" s="1"/>
  <c r="L71" i="1" s="1"/>
  <c r="J72" i="1"/>
  <c r="K72" i="1" s="1"/>
  <c r="L72" i="1" s="1"/>
  <c r="J73" i="1"/>
  <c r="K73" i="1" s="1"/>
  <c r="L73" i="1" s="1"/>
  <c r="J184" i="5" l="1"/>
  <c r="K184" i="5" s="1"/>
  <c r="L184" i="5" s="1"/>
  <c r="J185" i="5"/>
  <c r="K185" i="5"/>
  <c r="L185" i="5" s="1"/>
  <c r="J186" i="5"/>
  <c r="K186" i="5" s="1"/>
  <c r="L186" i="5" s="1"/>
  <c r="J187" i="5"/>
  <c r="K187" i="5" s="1"/>
  <c r="L187" i="5" s="1"/>
  <c r="J188" i="5"/>
  <c r="K188" i="5" s="1"/>
  <c r="L188" i="5" s="1"/>
  <c r="J80" i="5" l="1"/>
  <c r="K80" i="5" s="1"/>
  <c r="L80" i="5" s="1"/>
  <c r="J79" i="5"/>
  <c r="K79" i="5" s="1"/>
  <c r="L79" i="5" s="1"/>
  <c r="J26" i="5"/>
  <c r="K26" i="5" s="1"/>
  <c r="L26" i="5" s="1"/>
  <c r="J16" i="5"/>
  <c r="K16" i="5" s="1"/>
  <c r="L16" i="5" s="1"/>
  <c r="J17" i="5"/>
  <c r="K17" i="5" s="1"/>
  <c r="L17" i="5" s="1"/>
  <c r="J19" i="5"/>
  <c r="K19" i="5" s="1"/>
  <c r="L19" i="5" s="1"/>
  <c r="J13" i="5"/>
  <c r="K13" i="5" s="1"/>
  <c r="L13" i="5" s="1"/>
  <c r="J15" i="5"/>
  <c r="K15" i="5" s="1"/>
  <c r="L15" i="5" s="1"/>
  <c r="J18" i="5"/>
  <c r="K18" i="5" s="1"/>
  <c r="L18" i="5" s="1"/>
  <c r="J24" i="5"/>
  <c r="K24" i="5" s="1"/>
  <c r="L24" i="5" s="1"/>
  <c r="J25" i="5"/>
  <c r="K25" i="5" s="1"/>
  <c r="L25" i="5" s="1"/>
  <c r="J27" i="5"/>
  <c r="K27" i="5" s="1"/>
  <c r="L27" i="5" s="1"/>
  <c r="J28" i="5"/>
  <c r="K28" i="5" s="1"/>
  <c r="L28" i="5" s="1"/>
  <c r="J12" i="5"/>
  <c r="K12" i="5" s="1"/>
  <c r="L12" i="5" s="1"/>
  <c r="J14" i="5"/>
  <c r="K14" i="5" s="1"/>
  <c r="L14" i="5" s="1"/>
  <c r="J21" i="5"/>
  <c r="K21" i="5" s="1"/>
  <c r="L21" i="5" s="1"/>
  <c r="J22" i="5"/>
  <c r="K22" i="5" s="1"/>
  <c r="L22" i="5" s="1"/>
  <c r="J20" i="5"/>
  <c r="K20" i="5" s="1"/>
  <c r="L20" i="5" s="1"/>
  <c r="J241" i="1"/>
  <c r="K241" i="1" s="1"/>
  <c r="L241" i="1" s="1"/>
  <c r="J192" i="1"/>
  <c r="K192" i="1" s="1"/>
  <c r="L192" i="1" s="1"/>
  <c r="J182" i="1"/>
  <c r="K182" i="1" s="1"/>
  <c r="L182" i="1" s="1"/>
  <c r="J105" i="1"/>
  <c r="K105" i="1" s="1"/>
  <c r="L105" i="1" s="1"/>
  <c r="J106" i="1"/>
  <c r="K106" i="1" s="1"/>
  <c r="L106" i="1" s="1"/>
  <c r="J75" i="1"/>
  <c r="K75" i="1" s="1"/>
  <c r="L75" i="1" s="1"/>
  <c r="J76" i="1"/>
  <c r="K76" i="1" s="1"/>
  <c r="L76" i="1" s="1"/>
  <c r="J77" i="1"/>
  <c r="K77" i="1" s="1"/>
  <c r="L77" i="1" s="1"/>
  <c r="J161" i="5"/>
  <c r="K161" i="5" s="1"/>
  <c r="L161" i="5" s="1"/>
  <c r="J178" i="5"/>
  <c r="K178" i="5" s="1"/>
  <c r="L178" i="5" s="1"/>
  <c r="J120" i="5"/>
  <c r="K120" i="5" s="1"/>
  <c r="L120" i="5" s="1"/>
  <c r="J119" i="5"/>
  <c r="K119" i="5" s="1"/>
  <c r="L119" i="5" s="1"/>
  <c r="J118" i="5"/>
  <c r="K118" i="5" s="1"/>
  <c r="L118" i="5" s="1"/>
  <c r="J117" i="5"/>
  <c r="K117" i="5" s="1"/>
  <c r="L117" i="5" s="1"/>
  <c r="J116" i="5"/>
  <c r="K116" i="5" s="1"/>
  <c r="L116" i="5" s="1"/>
  <c r="J115" i="5"/>
  <c r="K115" i="5" s="1"/>
  <c r="L115" i="5" s="1"/>
  <c r="J114" i="5"/>
  <c r="K114" i="5" s="1"/>
  <c r="L114" i="5" s="1"/>
  <c r="J130" i="5"/>
  <c r="K130" i="5" s="1"/>
  <c r="L130" i="5" s="1"/>
  <c r="J129" i="5"/>
  <c r="K129" i="5" s="1"/>
  <c r="L129" i="5" s="1"/>
  <c r="J128" i="5"/>
  <c r="K128" i="5" s="1"/>
  <c r="L128" i="5" s="1"/>
  <c r="J127" i="5"/>
  <c r="K127" i="5" s="1"/>
  <c r="L127" i="5" s="1"/>
  <c r="J126" i="5"/>
  <c r="K126" i="5" s="1"/>
  <c r="L126" i="5" s="1"/>
  <c r="J125" i="5"/>
  <c r="K125" i="5" s="1"/>
  <c r="L125" i="5" s="1"/>
  <c r="J124" i="5"/>
  <c r="K124" i="5" s="1"/>
  <c r="L124" i="5" s="1"/>
  <c r="J123" i="5"/>
  <c r="K123" i="5" s="1"/>
  <c r="L123" i="5" s="1"/>
  <c r="J122" i="5"/>
  <c r="K122" i="5" s="1"/>
  <c r="L122" i="5" s="1"/>
  <c r="J121" i="5"/>
  <c r="K121" i="5" s="1"/>
  <c r="L121" i="5" s="1"/>
  <c r="J113" i="5"/>
  <c r="K113" i="5" s="1"/>
  <c r="L113" i="5" s="1"/>
  <c r="J112" i="5"/>
  <c r="K112" i="5" s="1"/>
  <c r="L112" i="5" s="1"/>
  <c r="J111" i="5"/>
  <c r="K111" i="5" s="1"/>
  <c r="L111" i="5" s="1"/>
  <c r="J110" i="5"/>
  <c r="K110" i="5" s="1"/>
  <c r="L110" i="5" s="1"/>
  <c r="J181" i="5"/>
  <c r="K181" i="5" s="1"/>
  <c r="L181" i="5" s="1"/>
  <c r="J182" i="5"/>
  <c r="K182" i="5" s="1"/>
  <c r="L182" i="5" s="1"/>
  <c r="J183" i="5"/>
  <c r="K183" i="5" s="1"/>
  <c r="L183" i="5" s="1"/>
  <c r="J170" i="5"/>
  <c r="K170" i="5" s="1"/>
  <c r="L170" i="5" s="1"/>
  <c r="J9" i="5"/>
  <c r="K9" i="5" s="1"/>
  <c r="L9" i="5" s="1"/>
  <c r="K7" i="7"/>
  <c r="J180" i="5"/>
  <c r="K180" i="5" s="1"/>
  <c r="L180" i="5" s="1"/>
  <c r="J77" i="5"/>
  <c r="K77" i="5" s="1"/>
  <c r="L77" i="5" s="1"/>
  <c r="J78" i="5"/>
  <c r="K78" i="5" s="1"/>
  <c r="L78" i="5" s="1"/>
  <c r="J81" i="5"/>
  <c r="K81" i="5" s="1"/>
  <c r="L81" i="5" s="1"/>
  <c r="J67" i="5"/>
  <c r="K67" i="5" s="1"/>
  <c r="L67" i="5" s="1"/>
  <c r="L7" i="7" l="1"/>
  <c r="J64" i="1"/>
  <c r="K64" i="1" s="1"/>
  <c r="L64" i="1" s="1"/>
  <c r="J65" i="1"/>
  <c r="K65" i="1" s="1"/>
  <c r="L65" i="1" s="1"/>
  <c r="J30" i="6"/>
  <c r="J31" i="6"/>
  <c r="K31" i="6" s="1"/>
  <c r="L31" i="6" s="1"/>
  <c r="J32" i="6"/>
  <c r="K32" i="6" s="1"/>
  <c r="J70" i="18"/>
  <c r="J66" i="1"/>
  <c r="K66" i="1" s="1"/>
  <c r="L66" i="1" s="1"/>
  <c r="J67" i="1"/>
  <c r="K67" i="1" s="1"/>
  <c r="L67" i="1" s="1"/>
  <c r="J68" i="1"/>
  <c r="K68" i="1" s="1"/>
  <c r="L68" i="1" s="1"/>
  <c r="J69" i="1"/>
  <c r="K69" i="1" s="1"/>
  <c r="L69" i="1" s="1"/>
  <c r="J74" i="1"/>
  <c r="K74" i="1" s="1"/>
  <c r="L74" i="1" s="1"/>
  <c r="J177" i="5"/>
  <c r="K177" i="5" s="1"/>
  <c r="L177" i="5" s="1"/>
  <c r="J176" i="5"/>
  <c r="K176" i="5" s="1"/>
  <c r="L176" i="5" s="1"/>
  <c r="J175" i="5"/>
  <c r="K175" i="5" s="1"/>
  <c r="L175" i="5" s="1"/>
  <c r="J174" i="5"/>
  <c r="K174" i="5" s="1"/>
  <c r="L174" i="5" s="1"/>
  <c r="M7" i="7" l="1"/>
  <c r="L32" i="6"/>
  <c r="K30" i="6"/>
  <c r="L30" i="6" s="1"/>
  <c r="K70" i="18"/>
  <c r="J8" i="5"/>
  <c r="K8" i="5" s="1"/>
  <c r="L8" i="5" s="1"/>
  <c r="J57" i="1"/>
  <c r="K57" i="1" s="1"/>
  <c r="L57" i="1" s="1"/>
  <c r="J123" i="1"/>
  <c r="K123" i="1" s="1"/>
  <c r="L123" i="1" s="1"/>
  <c r="J21" i="9"/>
  <c r="K21" i="9" s="1"/>
  <c r="L21" i="9" s="1"/>
  <c r="K27" i="7" l="1"/>
  <c r="L27" i="7" s="1"/>
  <c r="J283" i="1"/>
  <c r="K283" i="1" s="1"/>
  <c r="L283" i="1" s="1"/>
  <c r="J126" i="1"/>
  <c r="K126" i="1" s="1"/>
  <c r="L126" i="1" s="1"/>
  <c r="J111" i="1"/>
  <c r="K111" i="1" s="1"/>
  <c r="L111" i="1" s="1"/>
  <c r="J63" i="1"/>
  <c r="K63" i="1" s="1"/>
  <c r="L63" i="1" s="1"/>
  <c r="J60" i="1"/>
  <c r="K60" i="1" s="1"/>
  <c r="L60" i="1" s="1"/>
  <c r="J70" i="6"/>
  <c r="J71" i="6"/>
  <c r="K71" i="6" s="1"/>
  <c r="J61" i="6"/>
  <c r="K61" i="6" s="1"/>
  <c r="L61" i="6" s="1"/>
  <c r="J62" i="6"/>
  <c r="J63" i="6"/>
  <c r="J64" i="6"/>
  <c r="K64" i="6" s="1"/>
  <c r="L64" i="6" s="1"/>
  <c r="J65" i="6"/>
  <c r="K65" i="6" s="1"/>
  <c r="L65" i="6" s="1"/>
  <c r="J66" i="6"/>
  <c r="J42" i="6"/>
  <c r="K42" i="6" s="1"/>
  <c r="L42" i="6" s="1"/>
  <c r="J43" i="6"/>
  <c r="J44" i="6"/>
  <c r="J45" i="6"/>
  <c r="K45" i="6" s="1"/>
  <c r="J46" i="6"/>
  <c r="K46" i="6" s="1"/>
  <c r="L46" i="6" s="1"/>
  <c r="J47" i="6"/>
  <c r="J48" i="6"/>
  <c r="K48" i="6" s="1"/>
  <c r="J49" i="6"/>
  <c r="J50" i="6"/>
  <c r="K50" i="6" s="1"/>
  <c r="L50" i="6" s="1"/>
  <c r="J51" i="6"/>
  <c r="J52" i="6"/>
  <c r="J53" i="6"/>
  <c r="J54" i="6"/>
  <c r="K54" i="6" s="1"/>
  <c r="L54" i="6" s="1"/>
  <c r="J55" i="6"/>
  <c r="J56" i="6"/>
  <c r="K56" i="6" s="1"/>
  <c r="J57" i="6"/>
  <c r="K57" i="6" s="1"/>
  <c r="L57" i="6" s="1"/>
  <c r="J58" i="6"/>
  <c r="K58" i="6" s="1"/>
  <c r="L58" i="6" s="1"/>
  <c r="J59" i="6"/>
  <c r="J25" i="6"/>
  <c r="K25" i="6" s="1"/>
  <c r="L25" i="6" s="1"/>
  <c r="J6" i="1"/>
  <c r="K6" i="1" s="1"/>
  <c r="L6" i="1" s="1"/>
  <c r="J163" i="5"/>
  <c r="K163" i="5" s="1"/>
  <c r="L163" i="5" s="1"/>
  <c r="J162" i="5"/>
  <c r="K162" i="5" s="1"/>
  <c r="L162" i="5" s="1"/>
  <c r="J169" i="5"/>
  <c r="K169" i="5" s="1"/>
  <c r="L169" i="5" s="1"/>
  <c r="J144" i="5"/>
  <c r="K144" i="5" s="1"/>
  <c r="L144" i="5" s="1"/>
  <c r="J61" i="5"/>
  <c r="K61" i="5" s="1"/>
  <c r="L61" i="5" s="1"/>
  <c r="K58" i="7"/>
  <c r="K59" i="7"/>
  <c r="K60" i="7"/>
  <c r="L60" i="7" s="1"/>
  <c r="M60" i="7" s="1"/>
  <c r="K23" i="7"/>
  <c r="K24" i="7"/>
  <c r="K25" i="7"/>
  <c r="L25" i="7" s="1"/>
  <c r="M25" i="7" s="1"/>
  <c r="K26" i="7"/>
  <c r="L26" i="7" s="1"/>
  <c r="M26" i="7" s="1"/>
  <c r="J294" i="1"/>
  <c r="J295" i="1"/>
  <c r="J296" i="1"/>
  <c r="K296" i="1" s="1"/>
  <c r="L296" i="1" s="1"/>
  <c r="J130" i="1"/>
  <c r="K130" i="1" s="1"/>
  <c r="L130" i="1" s="1"/>
  <c r="J131" i="1"/>
  <c r="K131" i="1" s="1"/>
  <c r="L131" i="1" s="1"/>
  <c r="J132" i="1"/>
  <c r="K132" i="1" s="1"/>
  <c r="L132" i="1" s="1"/>
  <c r="J133" i="1"/>
  <c r="K133" i="1" s="1"/>
  <c r="L133" i="1" s="1"/>
  <c r="J134" i="1"/>
  <c r="K134" i="1" s="1"/>
  <c r="L134" i="1" s="1"/>
  <c r="J135" i="1"/>
  <c r="K135" i="1" s="1"/>
  <c r="L135" i="1" s="1"/>
  <c r="J58" i="1"/>
  <c r="K58" i="1" s="1"/>
  <c r="L58" i="1" s="1"/>
  <c r="J59" i="1"/>
  <c r="K59" i="1" s="1"/>
  <c r="J299" i="1"/>
  <c r="J298" i="1"/>
  <c r="K298" i="1" s="1"/>
  <c r="L298" i="1" s="1"/>
  <c r="J297" i="1"/>
  <c r="K297" i="1" s="1"/>
  <c r="L297" i="1" s="1"/>
  <c r="J38" i="6"/>
  <c r="J39" i="6"/>
  <c r="J16" i="6"/>
  <c r="K16" i="6" s="1"/>
  <c r="L16" i="6" s="1"/>
  <c r="J35" i="6"/>
  <c r="K35" i="6" s="1"/>
  <c r="L35" i="6" s="1"/>
  <c r="J36" i="6"/>
  <c r="J37" i="6"/>
  <c r="K37" i="6" s="1"/>
  <c r="J9" i="6"/>
  <c r="J10" i="6"/>
  <c r="J8" i="6"/>
  <c r="K8" i="6" s="1"/>
  <c r="J7" i="5"/>
  <c r="K7" i="5" s="1"/>
  <c r="L7" i="5" s="1"/>
  <c r="J125" i="1"/>
  <c r="K125" i="1" s="1"/>
  <c r="L125" i="1" s="1"/>
  <c r="J28" i="17"/>
  <c r="K28" i="17" s="1"/>
  <c r="J44" i="9"/>
  <c r="K44" i="9" s="1"/>
  <c r="L44" i="9" s="1"/>
  <c r="J22" i="6"/>
  <c r="K22" i="6" s="1"/>
  <c r="L22" i="6" s="1"/>
  <c r="J23" i="6"/>
  <c r="K23" i="6" s="1"/>
  <c r="L23" i="6" s="1"/>
  <c r="J60" i="6"/>
  <c r="K60" i="6" s="1"/>
  <c r="L60" i="6" s="1"/>
  <c r="J62" i="1"/>
  <c r="K62" i="1" s="1"/>
  <c r="L62" i="1" s="1"/>
  <c r="J61" i="1"/>
  <c r="K61" i="1" s="1"/>
  <c r="L61" i="1" s="1"/>
  <c r="J173" i="5"/>
  <c r="K173" i="5" s="1"/>
  <c r="L173" i="5" s="1"/>
  <c r="J85" i="9"/>
  <c r="K85" i="9" s="1"/>
  <c r="L85" i="9" s="1"/>
  <c r="J80" i="9"/>
  <c r="K80" i="9" s="1"/>
  <c r="L80" i="9" s="1"/>
  <c r="G3" i="19"/>
  <c r="I3" i="21"/>
  <c r="F3" i="21"/>
  <c r="A3" i="21"/>
  <c r="I6" i="21"/>
  <c r="J6" i="21" s="1"/>
  <c r="J14" i="21" s="1"/>
  <c r="D17" i="15" s="1"/>
  <c r="I11" i="21"/>
  <c r="J11" i="21"/>
  <c r="J6" i="19"/>
  <c r="K6" i="19" s="1"/>
  <c r="L6" i="19" s="1"/>
  <c r="J8" i="19"/>
  <c r="K8" i="19" s="1"/>
  <c r="J10" i="19"/>
  <c r="K10" i="19" s="1"/>
  <c r="J13" i="19"/>
  <c r="K13" i="19" s="1"/>
  <c r="L13" i="19" s="1"/>
  <c r="J16" i="19"/>
  <c r="K16" i="19" s="1"/>
  <c r="L16" i="19" s="1"/>
  <c r="J19" i="19"/>
  <c r="K19" i="19" s="1"/>
  <c r="L19" i="19" s="1"/>
  <c r="J20" i="19"/>
  <c r="J21" i="19"/>
  <c r="K21" i="19" s="1"/>
  <c r="L21" i="19" s="1"/>
  <c r="I81" i="18"/>
  <c r="J81" i="18" s="1"/>
  <c r="K81" i="18" s="1"/>
  <c r="I78" i="18"/>
  <c r="J78" i="18" s="1"/>
  <c r="K78" i="18" s="1"/>
  <c r="I75" i="18"/>
  <c r="J75" i="18" s="1"/>
  <c r="K75" i="18" s="1"/>
  <c r="I74" i="18"/>
  <c r="J74" i="18" s="1"/>
  <c r="K74" i="18" s="1"/>
  <c r="I73" i="18"/>
  <c r="J73" i="18" s="1"/>
  <c r="K73" i="18" s="1"/>
  <c r="I68" i="18"/>
  <c r="J68" i="18" s="1"/>
  <c r="I67" i="18"/>
  <c r="J67" i="18" s="1"/>
  <c r="K67" i="18" s="1"/>
  <c r="I66" i="18"/>
  <c r="J66" i="18" s="1"/>
  <c r="K66" i="18" s="1"/>
  <c r="I54" i="18"/>
  <c r="J54" i="18" s="1"/>
  <c r="K54" i="18" s="1"/>
  <c r="I63" i="18"/>
  <c r="J63" i="18" s="1"/>
  <c r="K63" i="18" s="1"/>
  <c r="I62" i="18"/>
  <c r="J62" i="18" s="1"/>
  <c r="I61" i="18"/>
  <c r="J61" i="18" s="1"/>
  <c r="K61" i="18" s="1"/>
  <c r="I60" i="18"/>
  <c r="J60" i="18" s="1"/>
  <c r="K60" i="18" s="1"/>
  <c r="I59" i="18"/>
  <c r="J59" i="18" s="1"/>
  <c r="K59" i="18" s="1"/>
  <c r="I58" i="18"/>
  <c r="J58" i="18" s="1"/>
  <c r="K58" i="18" s="1"/>
  <c r="I57" i="18"/>
  <c r="J57" i="18" s="1"/>
  <c r="K57" i="18" s="1"/>
  <c r="I53" i="18"/>
  <c r="J53" i="18" s="1"/>
  <c r="K53" i="18" s="1"/>
  <c r="I52" i="18"/>
  <c r="J52" i="18" s="1"/>
  <c r="K52" i="18" s="1"/>
  <c r="I51" i="18"/>
  <c r="J51" i="18" s="1"/>
  <c r="K51" i="18" s="1"/>
  <c r="I50" i="18"/>
  <c r="J50" i="18" s="1"/>
  <c r="K50" i="18" s="1"/>
  <c r="I47" i="18"/>
  <c r="J47" i="18" s="1"/>
  <c r="K47" i="18" s="1"/>
  <c r="I46" i="18"/>
  <c r="J46" i="18" s="1"/>
  <c r="K46" i="18" s="1"/>
  <c r="I45" i="18"/>
  <c r="J45" i="18" s="1"/>
  <c r="I44" i="18"/>
  <c r="J44" i="18" s="1"/>
  <c r="K44" i="18" s="1"/>
  <c r="I43" i="18"/>
  <c r="J43" i="18" s="1"/>
  <c r="K43" i="18" s="1"/>
  <c r="I42" i="18"/>
  <c r="J42" i="18" s="1"/>
  <c r="K42" i="18" s="1"/>
  <c r="I41" i="18"/>
  <c r="J41" i="18" s="1"/>
  <c r="K41" i="18" s="1"/>
  <c r="I40" i="18"/>
  <c r="J40" i="18" s="1"/>
  <c r="K40" i="18" s="1"/>
  <c r="I39" i="18"/>
  <c r="J39" i="18" s="1"/>
  <c r="K39" i="18" s="1"/>
  <c r="I38" i="18"/>
  <c r="J38" i="18" s="1"/>
  <c r="K38" i="18" s="1"/>
  <c r="I37" i="18"/>
  <c r="J37" i="18" s="1"/>
  <c r="I36" i="18"/>
  <c r="J36" i="18" s="1"/>
  <c r="K36" i="18" s="1"/>
  <c r="I33" i="18"/>
  <c r="J33" i="18" s="1"/>
  <c r="K33" i="18" s="1"/>
  <c r="I32" i="18"/>
  <c r="J32" i="18" s="1"/>
  <c r="I31" i="18"/>
  <c r="J31" i="18" s="1"/>
  <c r="K31" i="18" s="1"/>
  <c r="I30" i="18"/>
  <c r="J30" i="18" s="1"/>
  <c r="K30" i="18" s="1"/>
  <c r="I29" i="18"/>
  <c r="J29" i="18" s="1"/>
  <c r="I28" i="18"/>
  <c r="J28" i="18" s="1"/>
  <c r="K28" i="18" s="1"/>
  <c r="I27" i="18"/>
  <c r="J27" i="18" s="1"/>
  <c r="K27" i="18" s="1"/>
  <c r="I26" i="18"/>
  <c r="J26" i="18" s="1"/>
  <c r="I25" i="18"/>
  <c r="J25" i="18" s="1"/>
  <c r="K25" i="18" s="1"/>
  <c r="I24" i="18"/>
  <c r="J24" i="18" s="1"/>
  <c r="K24" i="18" s="1"/>
  <c r="I23" i="18"/>
  <c r="J23" i="18" s="1"/>
  <c r="I22" i="18"/>
  <c r="J22" i="18" s="1"/>
  <c r="K22" i="18" s="1"/>
  <c r="I21" i="18"/>
  <c r="J21" i="18" s="1"/>
  <c r="I20" i="18"/>
  <c r="J20" i="18" s="1"/>
  <c r="K20" i="18" s="1"/>
  <c r="I19" i="18"/>
  <c r="J19" i="18" s="1"/>
  <c r="K19" i="18" s="1"/>
  <c r="I18" i="18"/>
  <c r="J18" i="18" s="1"/>
  <c r="K18" i="18" s="1"/>
  <c r="I17" i="18"/>
  <c r="J17" i="18" s="1"/>
  <c r="I16" i="18"/>
  <c r="I13" i="18"/>
  <c r="J13" i="18" s="1"/>
  <c r="K13" i="18" s="1"/>
  <c r="I11" i="18"/>
  <c r="J11" i="18" s="1"/>
  <c r="I9" i="18"/>
  <c r="J9" i="18" s="1"/>
  <c r="I7" i="18"/>
  <c r="J7" i="18" s="1"/>
  <c r="J8" i="14"/>
  <c r="K8" i="14"/>
  <c r="J9" i="14"/>
  <c r="K9" i="14" s="1"/>
  <c r="L9" i="14" s="1"/>
  <c r="J10" i="14"/>
  <c r="K10" i="14" s="1"/>
  <c r="L10" i="14" s="1"/>
  <c r="J11" i="14"/>
  <c r="K11" i="14"/>
  <c r="J12" i="14"/>
  <c r="L12" i="14" s="1"/>
  <c r="K12" i="14"/>
  <c r="J13" i="14"/>
  <c r="K13" i="14" s="1"/>
  <c r="J14" i="14"/>
  <c r="K14" i="14"/>
  <c r="J15" i="14"/>
  <c r="J16" i="14"/>
  <c r="K16" i="14" s="1"/>
  <c r="L16" i="14" s="1"/>
  <c r="J17" i="14"/>
  <c r="K17" i="14" s="1"/>
  <c r="L17" i="14" s="1"/>
  <c r="J18" i="14"/>
  <c r="K18" i="14"/>
  <c r="J19" i="14"/>
  <c r="K19" i="14" s="1"/>
  <c r="L19" i="14" s="1"/>
  <c r="J20" i="14"/>
  <c r="K20" i="14"/>
  <c r="J21" i="14"/>
  <c r="J22" i="14"/>
  <c r="K22" i="14" s="1"/>
  <c r="L22" i="14" s="1"/>
  <c r="J23" i="14"/>
  <c r="K23" i="14" s="1"/>
  <c r="L23" i="14" s="1"/>
  <c r="J24" i="14"/>
  <c r="K24" i="14"/>
  <c r="J25" i="14"/>
  <c r="K25" i="14"/>
  <c r="J26" i="14"/>
  <c r="K26" i="14" s="1"/>
  <c r="L26" i="14" s="1"/>
  <c r="J27" i="14"/>
  <c r="K27" i="14" s="1"/>
  <c r="J7" i="14"/>
  <c r="K7" i="14" s="1"/>
  <c r="J8" i="17"/>
  <c r="K8" i="17" s="1"/>
  <c r="J9" i="17"/>
  <c r="K9" i="17"/>
  <c r="J10" i="17"/>
  <c r="K10" i="17"/>
  <c r="J11" i="17"/>
  <c r="K11" i="17" s="1"/>
  <c r="J12" i="17"/>
  <c r="J13" i="17"/>
  <c r="K13" i="17" s="1"/>
  <c r="L13" i="17" s="1"/>
  <c r="J14" i="17"/>
  <c r="K14" i="17" s="1"/>
  <c r="L14" i="17" s="1"/>
  <c r="J15" i="17"/>
  <c r="K15" i="17" s="1"/>
  <c r="L15" i="17" s="1"/>
  <c r="J16" i="17"/>
  <c r="K16" i="17"/>
  <c r="J17" i="17"/>
  <c r="K17" i="17" s="1"/>
  <c r="L17" i="17" s="1"/>
  <c r="J18" i="17"/>
  <c r="J19" i="17"/>
  <c r="K19" i="17" s="1"/>
  <c r="L19" i="17" s="1"/>
  <c r="J20" i="17"/>
  <c r="K20" i="17"/>
  <c r="J21" i="17"/>
  <c r="K21" i="17" s="1"/>
  <c r="J22" i="17"/>
  <c r="K22" i="17" s="1"/>
  <c r="L22" i="17" s="1"/>
  <c r="J23" i="17"/>
  <c r="K23" i="17" s="1"/>
  <c r="L23" i="17" s="1"/>
  <c r="J24" i="17"/>
  <c r="J25" i="17"/>
  <c r="J26" i="17"/>
  <c r="K26" i="17" s="1"/>
  <c r="L26" i="17" s="1"/>
  <c r="J27" i="17"/>
  <c r="K27" i="17" s="1"/>
  <c r="L27" i="17" s="1"/>
  <c r="J29" i="17"/>
  <c r="K29" i="17" s="1"/>
  <c r="L29" i="17" s="1"/>
  <c r="J30" i="17"/>
  <c r="K30" i="17"/>
  <c r="L30" i="17" s="1"/>
  <c r="J7" i="17"/>
  <c r="K7" i="17" s="1"/>
  <c r="K35" i="7"/>
  <c r="L35" i="7" s="1"/>
  <c r="M35" i="7" s="1"/>
  <c r="K36" i="7"/>
  <c r="L36" i="7" s="1"/>
  <c r="M36" i="7" s="1"/>
  <c r="K37" i="7"/>
  <c r="L37" i="7" s="1"/>
  <c r="M37" i="7" s="1"/>
  <c r="K38" i="7"/>
  <c r="L38" i="7" s="1"/>
  <c r="M38" i="7" s="1"/>
  <c r="K39" i="7"/>
  <c r="L39" i="7" s="1"/>
  <c r="M39" i="7" s="1"/>
  <c r="K40" i="7"/>
  <c r="L40" i="7" s="1"/>
  <c r="M40" i="7" s="1"/>
  <c r="K41" i="7"/>
  <c r="L41" i="7" s="1"/>
  <c r="M41" i="7" s="1"/>
  <c r="K42" i="7"/>
  <c r="L42" i="7" s="1"/>
  <c r="M42" i="7" s="1"/>
  <c r="K43" i="7"/>
  <c r="L43" i="7" s="1"/>
  <c r="M43" i="7" s="1"/>
  <c r="K46" i="7"/>
  <c r="L46" i="7" s="1"/>
  <c r="M46" i="7" s="1"/>
  <c r="K47" i="7"/>
  <c r="L47" i="7" s="1"/>
  <c r="M47" i="7" s="1"/>
  <c r="K48" i="7"/>
  <c r="L48" i="7" s="1"/>
  <c r="M48" i="7" s="1"/>
  <c r="K49" i="7"/>
  <c r="L49" i="7" s="1"/>
  <c r="M49" i="7" s="1"/>
  <c r="K50" i="7"/>
  <c r="L50" i="7" s="1"/>
  <c r="M50" i="7" s="1"/>
  <c r="K51" i="7"/>
  <c r="L51" i="7" s="1"/>
  <c r="M51" i="7" s="1"/>
  <c r="K52" i="7"/>
  <c r="L52" i="7" s="1"/>
  <c r="M52" i="7" s="1"/>
  <c r="K53" i="7"/>
  <c r="L53" i="7" s="1"/>
  <c r="M53" i="7" s="1"/>
  <c r="K54" i="7"/>
  <c r="L54" i="7" s="1"/>
  <c r="M54" i="7" s="1"/>
  <c r="K55" i="7"/>
  <c r="L55" i="7" s="1"/>
  <c r="M55" i="7" s="1"/>
  <c r="K56" i="7"/>
  <c r="L56" i="7" s="1"/>
  <c r="M56" i="7" s="1"/>
  <c r="K57" i="7"/>
  <c r="L57" i="7" s="1"/>
  <c r="M57" i="7" s="1"/>
  <c r="K32" i="7"/>
  <c r="L32" i="7" s="1"/>
  <c r="M32" i="7" s="1"/>
  <c r="K31" i="7"/>
  <c r="L31" i="7" s="1"/>
  <c r="M31" i="7" s="1"/>
  <c r="K30" i="7"/>
  <c r="L30" i="7" s="1"/>
  <c r="M30" i="7" s="1"/>
  <c r="K29" i="7"/>
  <c r="L29" i="7" s="1"/>
  <c r="M29" i="7" s="1"/>
  <c r="K28" i="7"/>
  <c r="L28" i="7" s="1"/>
  <c r="M28" i="7" s="1"/>
  <c r="K9" i="7"/>
  <c r="L9" i="7" s="1"/>
  <c r="M9" i="7" s="1"/>
  <c r="K10" i="7"/>
  <c r="L10" i="7" s="1"/>
  <c r="M10" i="7" s="1"/>
  <c r="K11" i="7"/>
  <c r="L11" i="7" s="1"/>
  <c r="M11" i="7" s="1"/>
  <c r="K12" i="7"/>
  <c r="L12" i="7" s="1"/>
  <c r="M12" i="7" s="1"/>
  <c r="K61" i="7"/>
  <c r="L61" i="7" s="1"/>
  <c r="M61" i="7" s="1"/>
  <c r="K15" i="7"/>
  <c r="L15" i="7" s="1"/>
  <c r="M15" i="7" s="1"/>
  <c r="K16" i="7"/>
  <c r="L16" i="7" s="1"/>
  <c r="M16" i="7" s="1"/>
  <c r="K17" i="7"/>
  <c r="L17" i="7" s="1"/>
  <c r="M17" i="7" s="1"/>
  <c r="K18" i="7"/>
  <c r="L18" i="7" s="1"/>
  <c r="M18" i="7" s="1"/>
  <c r="K19" i="7"/>
  <c r="L19" i="7" s="1"/>
  <c r="M19" i="7" s="1"/>
  <c r="K20" i="7"/>
  <c r="L20" i="7" s="1"/>
  <c r="M20" i="7" s="1"/>
  <c r="K8" i="7"/>
  <c r="J78" i="6"/>
  <c r="K78" i="6" s="1"/>
  <c r="L78" i="6" s="1"/>
  <c r="J77" i="6"/>
  <c r="K77" i="6" s="1"/>
  <c r="L77" i="6" s="1"/>
  <c r="J76" i="6"/>
  <c r="K76" i="6" s="1"/>
  <c r="J75" i="6"/>
  <c r="K75" i="6" s="1"/>
  <c r="L75" i="6" s="1"/>
  <c r="J74" i="6"/>
  <c r="K74" i="6" s="1"/>
  <c r="L74" i="6" s="1"/>
  <c r="J73" i="6"/>
  <c r="K73" i="6" s="1"/>
  <c r="L73" i="6" s="1"/>
  <c r="J72" i="6"/>
  <c r="K72" i="6" s="1"/>
  <c r="J41" i="6"/>
  <c r="K41" i="6" s="1"/>
  <c r="L41" i="6" s="1"/>
  <c r="J40" i="6"/>
  <c r="K40" i="6" s="1"/>
  <c r="L40" i="6" s="1"/>
  <c r="J12" i="6"/>
  <c r="J17" i="6"/>
  <c r="K17" i="6" s="1"/>
  <c r="L17" i="6" s="1"/>
  <c r="J34" i="6"/>
  <c r="J33" i="6"/>
  <c r="K33" i="6" s="1"/>
  <c r="J29" i="6"/>
  <c r="K29" i="6" s="1"/>
  <c r="L29" i="6" s="1"/>
  <c r="J26" i="6"/>
  <c r="K26" i="6" s="1"/>
  <c r="L26" i="6" s="1"/>
  <c r="J24" i="6"/>
  <c r="K24" i="6" s="1"/>
  <c r="L24" i="6" s="1"/>
  <c r="J21" i="6"/>
  <c r="K21" i="6" s="1"/>
  <c r="L21" i="6" s="1"/>
  <c r="J18" i="6"/>
  <c r="J15" i="6"/>
  <c r="J14" i="6"/>
  <c r="K14" i="6" s="1"/>
  <c r="J13" i="6"/>
  <c r="J7" i="6"/>
  <c r="J291" i="1"/>
  <c r="K291" i="1" s="1"/>
  <c r="L291" i="1" s="1"/>
  <c r="J288" i="1"/>
  <c r="K288" i="1" s="1"/>
  <c r="L288" i="1" s="1"/>
  <c r="J287" i="1"/>
  <c r="K287" i="1" s="1"/>
  <c r="L287" i="1" s="1"/>
  <c r="J286" i="1"/>
  <c r="K286" i="1" s="1"/>
  <c r="L286" i="1" s="1"/>
  <c r="J285" i="1"/>
  <c r="K285" i="1" s="1"/>
  <c r="L285" i="1" s="1"/>
  <c r="J284" i="1"/>
  <c r="K284" i="1" s="1"/>
  <c r="L284" i="1" s="1"/>
  <c r="J280" i="1"/>
  <c r="K280" i="1" s="1"/>
  <c r="L280" i="1" s="1"/>
  <c r="J277" i="1"/>
  <c r="K277" i="1" s="1"/>
  <c r="L277" i="1" s="1"/>
  <c r="J276" i="1"/>
  <c r="K276" i="1" s="1"/>
  <c r="L276" i="1" s="1"/>
  <c r="J273" i="1"/>
  <c r="K273" i="1" s="1"/>
  <c r="L273" i="1" s="1"/>
  <c r="J272" i="1"/>
  <c r="K272" i="1" s="1"/>
  <c r="L272" i="1" s="1"/>
  <c r="J271" i="1"/>
  <c r="K271" i="1" s="1"/>
  <c r="L271" i="1" s="1"/>
  <c r="J270" i="1"/>
  <c r="K270" i="1" s="1"/>
  <c r="L270" i="1" s="1"/>
  <c r="J269" i="1"/>
  <c r="K269" i="1" s="1"/>
  <c r="L269" i="1" s="1"/>
  <c r="J268" i="1"/>
  <c r="K268" i="1" s="1"/>
  <c r="L268" i="1" s="1"/>
  <c r="J267" i="1"/>
  <c r="K267" i="1" s="1"/>
  <c r="L267" i="1" s="1"/>
  <c r="J266" i="1"/>
  <c r="K266" i="1" s="1"/>
  <c r="L266" i="1" s="1"/>
  <c r="J265" i="1"/>
  <c r="K265" i="1" s="1"/>
  <c r="L265" i="1" s="1"/>
  <c r="J264" i="1"/>
  <c r="K264" i="1" s="1"/>
  <c r="L264" i="1" s="1"/>
  <c r="J263" i="1"/>
  <c r="K263" i="1" s="1"/>
  <c r="L263" i="1" s="1"/>
  <c r="J262" i="1"/>
  <c r="K262" i="1" s="1"/>
  <c r="L262" i="1" s="1"/>
  <c r="J261" i="1"/>
  <c r="K261" i="1" s="1"/>
  <c r="L261" i="1" s="1"/>
  <c r="J260" i="1"/>
  <c r="K260" i="1" s="1"/>
  <c r="L260" i="1" s="1"/>
  <c r="J259" i="1"/>
  <c r="K259" i="1" s="1"/>
  <c r="L259" i="1" s="1"/>
  <c r="J255" i="1"/>
  <c r="K255" i="1" s="1"/>
  <c r="L255" i="1" s="1"/>
  <c r="J254" i="1"/>
  <c r="K254" i="1" s="1"/>
  <c r="L254" i="1" s="1"/>
  <c r="J253" i="1"/>
  <c r="K253" i="1" s="1"/>
  <c r="L253" i="1" s="1"/>
  <c r="J252" i="1"/>
  <c r="K252" i="1" s="1"/>
  <c r="L252" i="1" s="1"/>
  <c r="J251" i="1"/>
  <c r="K251" i="1" s="1"/>
  <c r="L251" i="1" s="1"/>
  <c r="J250" i="1"/>
  <c r="K250" i="1" s="1"/>
  <c r="L250" i="1" s="1"/>
  <c r="J249" i="1"/>
  <c r="K249" i="1" s="1"/>
  <c r="L249" i="1" s="1"/>
  <c r="J248" i="1"/>
  <c r="K248" i="1" s="1"/>
  <c r="L248" i="1" s="1"/>
  <c r="J247" i="1"/>
  <c r="K247" i="1" s="1"/>
  <c r="L247" i="1" s="1"/>
  <c r="J246" i="1"/>
  <c r="K246" i="1" s="1"/>
  <c r="L246" i="1" s="1"/>
  <c r="J245" i="1"/>
  <c r="K245" i="1" s="1"/>
  <c r="L245" i="1" s="1"/>
  <c r="J239" i="1"/>
  <c r="K239" i="1" s="1"/>
  <c r="L239" i="1" s="1"/>
  <c r="J236" i="1"/>
  <c r="K236" i="1" s="1"/>
  <c r="L236" i="1" s="1"/>
  <c r="J234" i="1"/>
  <c r="K234" i="1" s="1"/>
  <c r="L234" i="1" s="1"/>
  <c r="J230" i="1"/>
  <c r="K230" i="1" s="1"/>
  <c r="L230" i="1" s="1"/>
  <c r="J226" i="1"/>
  <c r="K226" i="1" s="1"/>
  <c r="L226" i="1" s="1"/>
  <c r="J225" i="1"/>
  <c r="K225" i="1" s="1"/>
  <c r="L225" i="1" s="1"/>
  <c r="J224" i="1"/>
  <c r="K224" i="1" s="1"/>
  <c r="L224" i="1" s="1"/>
  <c r="J223" i="1"/>
  <c r="K223" i="1" s="1"/>
  <c r="L223" i="1" s="1"/>
  <c r="J222" i="1"/>
  <c r="K222" i="1" s="1"/>
  <c r="L222" i="1" s="1"/>
  <c r="J221" i="1"/>
  <c r="K221" i="1" s="1"/>
  <c r="L221" i="1" s="1"/>
  <c r="J220" i="1"/>
  <c r="K220" i="1" s="1"/>
  <c r="L220" i="1" s="1"/>
  <c r="J219" i="1"/>
  <c r="K219" i="1" s="1"/>
  <c r="L219" i="1" s="1"/>
  <c r="J218" i="1"/>
  <c r="K218" i="1" s="1"/>
  <c r="L218" i="1" s="1"/>
  <c r="J217" i="1"/>
  <c r="K217" i="1" s="1"/>
  <c r="L217" i="1" s="1"/>
  <c r="J216" i="1"/>
  <c r="K216" i="1" s="1"/>
  <c r="L216" i="1" s="1"/>
  <c r="J215" i="1"/>
  <c r="K215" i="1" s="1"/>
  <c r="L215" i="1" s="1"/>
  <c r="J214" i="1"/>
  <c r="K214" i="1" s="1"/>
  <c r="L214" i="1" s="1"/>
  <c r="J213" i="1"/>
  <c r="K213" i="1" s="1"/>
  <c r="L213" i="1" s="1"/>
  <c r="J212" i="1"/>
  <c r="K212" i="1" s="1"/>
  <c r="L212" i="1" s="1"/>
  <c r="J211" i="1"/>
  <c r="K211" i="1" s="1"/>
  <c r="L211" i="1" s="1"/>
  <c r="J210" i="1"/>
  <c r="K210" i="1" s="1"/>
  <c r="L210" i="1" s="1"/>
  <c r="J209" i="1"/>
  <c r="K209" i="1" s="1"/>
  <c r="L209" i="1" s="1"/>
  <c r="J208" i="1"/>
  <c r="K208" i="1" s="1"/>
  <c r="L208" i="1" s="1"/>
  <c r="J207" i="1"/>
  <c r="K207" i="1" s="1"/>
  <c r="L207" i="1" s="1"/>
  <c r="J206" i="1"/>
  <c r="K206" i="1" s="1"/>
  <c r="L206" i="1" s="1"/>
  <c r="J205" i="1"/>
  <c r="K205" i="1" s="1"/>
  <c r="L205" i="1" s="1"/>
  <c r="J204" i="1"/>
  <c r="K204" i="1" s="1"/>
  <c r="L204" i="1" s="1"/>
  <c r="J201" i="1"/>
  <c r="K201" i="1" s="1"/>
  <c r="L201" i="1" s="1"/>
  <c r="J200" i="1"/>
  <c r="K200" i="1" s="1"/>
  <c r="L200" i="1" s="1"/>
  <c r="J199" i="1"/>
  <c r="K199" i="1" s="1"/>
  <c r="L199" i="1" s="1"/>
  <c r="J198" i="1"/>
  <c r="K198" i="1" s="1"/>
  <c r="L198" i="1" s="1"/>
  <c r="J197" i="1"/>
  <c r="K197" i="1" s="1"/>
  <c r="L197" i="1" s="1"/>
  <c r="J196" i="1"/>
  <c r="K196" i="1" s="1"/>
  <c r="L196" i="1" s="1"/>
  <c r="J195" i="1"/>
  <c r="K195" i="1" s="1"/>
  <c r="L195" i="1" s="1"/>
  <c r="J194" i="1"/>
  <c r="K194" i="1" s="1"/>
  <c r="L194" i="1" s="1"/>
  <c r="J193" i="1"/>
  <c r="K193" i="1" s="1"/>
  <c r="L193" i="1" s="1"/>
  <c r="J191" i="1"/>
  <c r="K191" i="1" s="1"/>
  <c r="L191" i="1" s="1"/>
  <c r="J190" i="1"/>
  <c r="K190" i="1" s="1"/>
  <c r="L190" i="1" s="1"/>
  <c r="J189" i="1"/>
  <c r="K189" i="1" s="1"/>
  <c r="L189" i="1" s="1"/>
  <c r="J188" i="1"/>
  <c r="K188" i="1" s="1"/>
  <c r="L188" i="1" s="1"/>
  <c r="J187" i="1"/>
  <c r="K187" i="1" s="1"/>
  <c r="L187" i="1" s="1"/>
  <c r="J186" i="1"/>
  <c r="K186" i="1" s="1"/>
  <c r="L186" i="1" s="1"/>
  <c r="J185" i="1"/>
  <c r="K185" i="1" s="1"/>
  <c r="L185" i="1" s="1"/>
  <c r="J184" i="1"/>
  <c r="K184" i="1" s="1"/>
  <c r="L184" i="1" s="1"/>
  <c r="J183" i="1"/>
  <c r="K183" i="1" s="1"/>
  <c r="L183" i="1" s="1"/>
  <c r="J181" i="1"/>
  <c r="K181" i="1" s="1"/>
  <c r="L181" i="1" s="1"/>
  <c r="J180" i="1"/>
  <c r="K180" i="1" s="1"/>
  <c r="L180" i="1" s="1"/>
  <c r="J179" i="1"/>
  <c r="K179" i="1" s="1"/>
  <c r="L179" i="1" s="1"/>
  <c r="J178" i="1"/>
  <c r="K178" i="1" s="1"/>
  <c r="L178" i="1" s="1"/>
  <c r="J177" i="1"/>
  <c r="K177" i="1" s="1"/>
  <c r="L177" i="1" s="1"/>
  <c r="J176" i="1"/>
  <c r="K176" i="1" s="1"/>
  <c r="L176" i="1" s="1"/>
  <c r="J175" i="1"/>
  <c r="K175" i="1" s="1"/>
  <c r="L175" i="1" s="1"/>
  <c r="J174" i="1"/>
  <c r="K174" i="1" s="1"/>
  <c r="L174" i="1" s="1"/>
  <c r="J173" i="1"/>
  <c r="K173" i="1" s="1"/>
  <c r="L173" i="1" s="1"/>
  <c r="J172" i="1"/>
  <c r="K172" i="1" s="1"/>
  <c r="L172" i="1" s="1"/>
  <c r="J169" i="1"/>
  <c r="K169" i="1" s="1"/>
  <c r="L169" i="1" s="1"/>
  <c r="J168" i="1"/>
  <c r="K168" i="1" s="1"/>
  <c r="L168" i="1" s="1"/>
  <c r="J167" i="1"/>
  <c r="K167" i="1" s="1"/>
  <c r="L167" i="1" s="1"/>
  <c r="J166" i="1"/>
  <c r="K166" i="1" s="1"/>
  <c r="L166" i="1" s="1"/>
  <c r="J165" i="1"/>
  <c r="K165" i="1" s="1"/>
  <c r="L165" i="1" s="1"/>
  <c r="J164" i="1"/>
  <c r="K164" i="1" s="1"/>
  <c r="L164" i="1" s="1"/>
  <c r="J163" i="1"/>
  <c r="K163" i="1" s="1"/>
  <c r="L163" i="1" s="1"/>
  <c r="J162" i="1"/>
  <c r="K162" i="1" s="1"/>
  <c r="L162" i="1" s="1"/>
  <c r="J161" i="1"/>
  <c r="K161" i="1" s="1"/>
  <c r="L161" i="1" s="1"/>
  <c r="J160" i="1"/>
  <c r="K160" i="1" s="1"/>
  <c r="L160" i="1" s="1"/>
  <c r="J159" i="1"/>
  <c r="K159" i="1" s="1"/>
  <c r="L159" i="1" s="1"/>
  <c r="J158" i="1"/>
  <c r="K158" i="1" s="1"/>
  <c r="L158" i="1" s="1"/>
  <c r="J157" i="1"/>
  <c r="K157" i="1" s="1"/>
  <c r="L157" i="1" s="1"/>
  <c r="J156" i="1"/>
  <c r="K156" i="1" s="1"/>
  <c r="L156" i="1" s="1"/>
  <c r="J155" i="1"/>
  <c r="K155" i="1" s="1"/>
  <c r="L155" i="1" s="1"/>
  <c r="J154" i="1"/>
  <c r="K154" i="1" s="1"/>
  <c r="L154" i="1" s="1"/>
  <c r="J153" i="1"/>
  <c r="K153" i="1" s="1"/>
  <c r="L153" i="1" s="1"/>
  <c r="J152" i="1"/>
  <c r="K152" i="1" s="1"/>
  <c r="L152" i="1" s="1"/>
  <c r="J151" i="1"/>
  <c r="K151" i="1" s="1"/>
  <c r="L151" i="1" s="1"/>
  <c r="J150" i="1"/>
  <c r="K150" i="1" s="1"/>
  <c r="L150" i="1" s="1"/>
  <c r="J149" i="1"/>
  <c r="K149" i="1" s="1"/>
  <c r="L149" i="1" s="1"/>
  <c r="J148" i="1"/>
  <c r="K148" i="1" s="1"/>
  <c r="L148" i="1" s="1"/>
  <c r="J147" i="1"/>
  <c r="K147" i="1" s="1"/>
  <c r="L147" i="1" s="1"/>
  <c r="J146" i="1"/>
  <c r="K146" i="1" s="1"/>
  <c r="L146" i="1" s="1"/>
  <c r="J145" i="1"/>
  <c r="K145" i="1" s="1"/>
  <c r="L145" i="1" s="1"/>
  <c r="J144" i="1"/>
  <c r="K144" i="1" s="1"/>
  <c r="L144" i="1" s="1"/>
  <c r="J143" i="1"/>
  <c r="K143" i="1" s="1"/>
  <c r="L143" i="1" s="1"/>
  <c r="J142" i="1"/>
  <c r="K142" i="1" s="1"/>
  <c r="L142" i="1" s="1"/>
  <c r="J141" i="1"/>
  <c r="K141" i="1" s="1"/>
  <c r="L141" i="1" s="1"/>
  <c r="J140" i="1"/>
  <c r="K140" i="1" s="1"/>
  <c r="L140" i="1" s="1"/>
  <c r="J139" i="1"/>
  <c r="K139" i="1" s="1"/>
  <c r="L139" i="1" s="1"/>
  <c r="J138" i="1"/>
  <c r="K138" i="1" s="1"/>
  <c r="L138" i="1" s="1"/>
  <c r="J137" i="1"/>
  <c r="K137" i="1" s="1"/>
  <c r="L137" i="1" s="1"/>
  <c r="J136" i="1"/>
  <c r="K136" i="1" s="1"/>
  <c r="L136" i="1" s="1"/>
  <c r="J129" i="1"/>
  <c r="K129" i="1" s="1"/>
  <c r="L129" i="1" s="1"/>
  <c r="J128" i="1"/>
  <c r="K128" i="1" s="1"/>
  <c r="L128" i="1" s="1"/>
  <c r="J127" i="1"/>
  <c r="K127" i="1" s="1"/>
  <c r="L127" i="1" s="1"/>
  <c r="J122" i="1"/>
  <c r="K122" i="1" s="1"/>
  <c r="L122" i="1" s="1"/>
  <c r="J121" i="1"/>
  <c r="K121" i="1" s="1"/>
  <c r="L121" i="1" s="1"/>
  <c r="J120" i="1"/>
  <c r="K120" i="1" s="1"/>
  <c r="L120" i="1" s="1"/>
  <c r="J119" i="1"/>
  <c r="K119" i="1" s="1"/>
  <c r="L119" i="1" s="1"/>
  <c r="J118" i="1"/>
  <c r="K118" i="1" s="1"/>
  <c r="L118" i="1" s="1"/>
  <c r="J117" i="1"/>
  <c r="K117" i="1" s="1"/>
  <c r="L117" i="1" s="1"/>
  <c r="J116" i="1"/>
  <c r="K116" i="1" s="1"/>
  <c r="L116" i="1" s="1"/>
  <c r="J115" i="1"/>
  <c r="K115" i="1" s="1"/>
  <c r="L115" i="1" s="1"/>
  <c r="J114" i="1"/>
  <c r="K114" i="1" s="1"/>
  <c r="L114" i="1" s="1"/>
  <c r="J113" i="1"/>
  <c r="K113" i="1" s="1"/>
  <c r="L113" i="1" s="1"/>
  <c r="J112" i="1"/>
  <c r="K112" i="1" s="1"/>
  <c r="L112" i="1" s="1"/>
  <c r="J110" i="1"/>
  <c r="K110" i="1" s="1"/>
  <c r="L110" i="1" s="1"/>
  <c r="J109" i="1"/>
  <c r="K109" i="1" s="1"/>
  <c r="L109" i="1" s="1"/>
  <c r="J108" i="1"/>
  <c r="K108" i="1" s="1"/>
  <c r="L108" i="1" s="1"/>
  <c r="J107" i="1"/>
  <c r="K107" i="1" s="1"/>
  <c r="L107" i="1" s="1"/>
  <c r="J104" i="1"/>
  <c r="K104" i="1" s="1"/>
  <c r="L104" i="1" s="1"/>
  <c r="J103" i="1"/>
  <c r="K103" i="1" s="1"/>
  <c r="L103" i="1" s="1"/>
  <c r="J102" i="1"/>
  <c r="K102" i="1" s="1"/>
  <c r="L102" i="1" s="1"/>
  <c r="J101" i="1"/>
  <c r="K101" i="1" s="1"/>
  <c r="L101" i="1" s="1"/>
  <c r="J100" i="1"/>
  <c r="K100" i="1" s="1"/>
  <c r="L100" i="1" s="1"/>
  <c r="J99" i="1"/>
  <c r="K99" i="1" s="1"/>
  <c r="L99" i="1" s="1"/>
  <c r="J98" i="1"/>
  <c r="K98" i="1" s="1"/>
  <c r="L98" i="1" s="1"/>
  <c r="J97" i="1"/>
  <c r="K97" i="1" s="1"/>
  <c r="L97" i="1" s="1"/>
  <c r="J96" i="1"/>
  <c r="K96" i="1" s="1"/>
  <c r="L96" i="1" s="1"/>
  <c r="J95" i="1"/>
  <c r="K95" i="1" s="1"/>
  <c r="L95" i="1" s="1"/>
  <c r="J92" i="1"/>
  <c r="K92" i="1" s="1"/>
  <c r="L92" i="1" s="1"/>
  <c r="J91" i="1"/>
  <c r="K91" i="1" s="1"/>
  <c r="L91" i="1" s="1"/>
  <c r="J90" i="1"/>
  <c r="K90" i="1" s="1"/>
  <c r="L90" i="1" s="1"/>
  <c r="J89" i="1"/>
  <c r="K89" i="1" s="1"/>
  <c r="L89" i="1" s="1"/>
  <c r="J88" i="1"/>
  <c r="K88" i="1" s="1"/>
  <c r="L88" i="1" s="1"/>
  <c r="J87" i="1"/>
  <c r="K87" i="1" s="1"/>
  <c r="L87" i="1" s="1"/>
  <c r="J86" i="1"/>
  <c r="K86" i="1" s="1"/>
  <c r="L86" i="1" s="1"/>
  <c r="J85" i="1"/>
  <c r="K85" i="1" s="1"/>
  <c r="L85" i="1" s="1"/>
  <c r="J84" i="1"/>
  <c r="K84" i="1" s="1"/>
  <c r="L84" i="1" s="1"/>
  <c r="J83" i="1"/>
  <c r="K83" i="1" s="1"/>
  <c r="L83" i="1" s="1"/>
  <c r="J82" i="1"/>
  <c r="K82" i="1" s="1"/>
  <c r="L82" i="1" s="1"/>
  <c r="J81" i="1"/>
  <c r="K81" i="1" s="1"/>
  <c r="L81" i="1" s="1"/>
  <c r="J54" i="1"/>
  <c r="K54" i="1" s="1"/>
  <c r="L54" i="1" s="1"/>
  <c r="J53" i="1"/>
  <c r="K53" i="1" s="1"/>
  <c r="L53" i="1" s="1"/>
  <c r="J52" i="1"/>
  <c r="K52" i="1" s="1"/>
  <c r="L52" i="1" s="1"/>
  <c r="J49" i="1"/>
  <c r="K49" i="1" s="1"/>
  <c r="L49" i="1" s="1"/>
  <c r="J48" i="1"/>
  <c r="K48" i="1" s="1"/>
  <c r="L48" i="1" s="1"/>
  <c r="J47" i="1"/>
  <c r="K47" i="1" s="1"/>
  <c r="L47" i="1" s="1"/>
  <c r="J46" i="1"/>
  <c r="K46" i="1" s="1"/>
  <c r="L46" i="1" s="1"/>
  <c r="J45" i="1"/>
  <c r="K45" i="1" s="1"/>
  <c r="L45" i="1" s="1"/>
  <c r="J44" i="1"/>
  <c r="K44" i="1" s="1"/>
  <c r="L44" i="1" s="1"/>
  <c r="J43" i="1"/>
  <c r="K43" i="1" s="1"/>
  <c r="L43" i="1" s="1"/>
  <c r="J42" i="1"/>
  <c r="K42" i="1" s="1"/>
  <c r="L42" i="1" s="1"/>
  <c r="J41" i="1"/>
  <c r="K41" i="1" s="1"/>
  <c r="L41" i="1" s="1"/>
  <c r="J40" i="1"/>
  <c r="K40" i="1" s="1"/>
  <c r="L40" i="1" s="1"/>
  <c r="J39" i="1"/>
  <c r="K39" i="1" s="1"/>
  <c r="L39" i="1" s="1"/>
  <c r="J36" i="1"/>
  <c r="K36" i="1" s="1"/>
  <c r="L36" i="1" s="1"/>
  <c r="J35" i="1"/>
  <c r="K35" i="1" s="1"/>
  <c r="L35" i="1" s="1"/>
  <c r="J34" i="1"/>
  <c r="K34" i="1" s="1"/>
  <c r="L34" i="1" s="1"/>
  <c r="J33" i="1"/>
  <c r="K33" i="1" s="1"/>
  <c r="L33" i="1" s="1"/>
  <c r="J32" i="1"/>
  <c r="K32" i="1" s="1"/>
  <c r="L32" i="1" s="1"/>
  <c r="J31" i="1"/>
  <c r="K31" i="1" s="1"/>
  <c r="L31" i="1" s="1"/>
  <c r="J30" i="1"/>
  <c r="K30" i="1" s="1"/>
  <c r="L30" i="1" s="1"/>
  <c r="J29" i="1"/>
  <c r="K29" i="1" s="1"/>
  <c r="L29" i="1" s="1"/>
  <c r="J28" i="1"/>
  <c r="K28" i="1" s="1"/>
  <c r="L28" i="1" s="1"/>
  <c r="J27" i="1"/>
  <c r="K27" i="1" s="1"/>
  <c r="L27" i="1" s="1"/>
  <c r="J26" i="1"/>
  <c r="K26" i="1" s="1"/>
  <c r="L26" i="1" s="1"/>
  <c r="J25" i="1"/>
  <c r="K25" i="1" s="1"/>
  <c r="L25" i="1" s="1"/>
  <c r="J24" i="1"/>
  <c r="K24" i="1" s="1"/>
  <c r="L24" i="1" s="1"/>
  <c r="J23" i="1"/>
  <c r="K23" i="1" s="1"/>
  <c r="L23" i="1" s="1"/>
  <c r="J20" i="1"/>
  <c r="K20" i="1" s="1"/>
  <c r="L20" i="1" s="1"/>
  <c r="J19" i="1"/>
  <c r="K19" i="1" s="1"/>
  <c r="L19" i="1" s="1"/>
  <c r="J18" i="1"/>
  <c r="K18" i="1" s="1"/>
  <c r="L18" i="1" s="1"/>
  <c r="J17" i="1"/>
  <c r="K17" i="1" s="1"/>
  <c r="L17" i="1" s="1"/>
  <c r="J16" i="1"/>
  <c r="K16" i="1" s="1"/>
  <c r="L16" i="1" s="1"/>
  <c r="J13" i="1"/>
  <c r="K13" i="1" s="1"/>
  <c r="L13" i="1" s="1"/>
  <c r="J12" i="1"/>
  <c r="K12" i="1" s="1"/>
  <c r="L12" i="1" s="1"/>
  <c r="J11" i="1"/>
  <c r="K11" i="1" s="1"/>
  <c r="L11" i="1" s="1"/>
  <c r="J10" i="1"/>
  <c r="K10" i="1" s="1"/>
  <c r="L10" i="1" s="1"/>
  <c r="J9" i="1"/>
  <c r="K9" i="1" s="1"/>
  <c r="L9" i="1" s="1"/>
  <c r="J8" i="1"/>
  <c r="K8" i="1" s="1"/>
  <c r="L8" i="1" s="1"/>
  <c r="J7" i="1"/>
  <c r="K7" i="1" s="1"/>
  <c r="L7" i="1" s="1"/>
  <c r="J168" i="5"/>
  <c r="K168" i="5" s="1"/>
  <c r="L168" i="5" s="1"/>
  <c r="J167" i="5"/>
  <c r="K167" i="5" s="1"/>
  <c r="L167" i="5" s="1"/>
  <c r="J166" i="5"/>
  <c r="K166" i="5" s="1"/>
  <c r="L166" i="5" s="1"/>
  <c r="J158" i="5"/>
  <c r="K158" i="5" s="1"/>
  <c r="L158" i="5" s="1"/>
  <c r="J157" i="5"/>
  <c r="K157" i="5" s="1"/>
  <c r="L157" i="5" s="1"/>
  <c r="J156" i="5"/>
  <c r="K156" i="5" s="1"/>
  <c r="L156" i="5" s="1"/>
  <c r="J155" i="5"/>
  <c r="K155" i="5" s="1"/>
  <c r="L155" i="5" s="1"/>
  <c r="J154" i="5"/>
  <c r="K154" i="5" s="1"/>
  <c r="L154" i="5" s="1"/>
  <c r="J153" i="5"/>
  <c r="K153" i="5" s="1"/>
  <c r="L153" i="5" s="1"/>
  <c r="J152" i="5"/>
  <c r="K152" i="5" s="1"/>
  <c r="L152" i="5" s="1"/>
  <c r="J151" i="5"/>
  <c r="K151" i="5" s="1"/>
  <c r="L151" i="5" s="1"/>
  <c r="J150" i="5"/>
  <c r="K150" i="5" s="1"/>
  <c r="L150" i="5" s="1"/>
  <c r="J149" i="5"/>
  <c r="K149" i="5" s="1"/>
  <c r="L149" i="5" s="1"/>
  <c r="J148" i="5"/>
  <c r="K148" i="5" s="1"/>
  <c r="L148" i="5" s="1"/>
  <c r="J147" i="5"/>
  <c r="K147" i="5" s="1"/>
  <c r="L147" i="5" s="1"/>
  <c r="J146" i="5"/>
  <c r="K146" i="5" s="1"/>
  <c r="L146" i="5" s="1"/>
  <c r="J142" i="5"/>
  <c r="K142" i="5" s="1"/>
  <c r="L142" i="5" s="1"/>
  <c r="J141" i="5"/>
  <c r="K141" i="5" s="1"/>
  <c r="L141" i="5" s="1"/>
  <c r="J140" i="5"/>
  <c r="K140" i="5" s="1"/>
  <c r="L140" i="5" s="1"/>
  <c r="J139" i="5"/>
  <c r="K139" i="5" s="1"/>
  <c r="L139" i="5" s="1"/>
  <c r="J138" i="5"/>
  <c r="K138" i="5" s="1"/>
  <c r="L138" i="5" s="1"/>
  <c r="J137" i="5"/>
  <c r="K137" i="5" s="1"/>
  <c r="L137" i="5" s="1"/>
  <c r="J145" i="5"/>
  <c r="K145" i="5" s="1"/>
  <c r="L145" i="5" s="1"/>
  <c r="J143" i="5"/>
  <c r="K143" i="5" s="1"/>
  <c r="L143" i="5" s="1"/>
  <c r="J136" i="5"/>
  <c r="K136" i="5" s="1"/>
  <c r="L136" i="5" s="1"/>
  <c r="J135" i="5"/>
  <c r="K135" i="5" s="1"/>
  <c r="L135" i="5" s="1"/>
  <c r="J134" i="5"/>
  <c r="K134" i="5" s="1"/>
  <c r="L134" i="5" s="1"/>
  <c r="J133" i="5"/>
  <c r="K133" i="5" s="1"/>
  <c r="L133" i="5" s="1"/>
  <c r="J107" i="5"/>
  <c r="K107" i="5" s="1"/>
  <c r="L107" i="5" s="1"/>
  <c r="J106" i="5"/>
  <c r="K106" i="5" s="1"/>
  <c r="L106" i="5" s="1"/>
  <c r="J105" i="5"/>
  <c r="K105" i="5" s="1"/>
  <c r="L105" i="5" s="1"/>
  <c r="J104" i="5"/>
  <c r="K104" i="5" s="1"/>
  <c r="L104" i="5" s="1"/>
  <c r="J103" i="5"/>
  <c r="K103" i="5" s="1"/>
  <c r="L103" i="5" s="1"/>
  <c r="J102" i="5"/>
  <c r="K102" i="5" s="1"/>
  <c r="L102" i="5" s="1"/>
  <c r="J101" i="5"/>
  <c r="K101" i="5" s="1"/>
  <c r="L101" i="5" s="1"/>
  <c r="J100" i="5"/>
  <c r="K100" i="5" s="1"/>
  <c r="L100" i="5" s="1"/>
  <c r="J99" i="5"/>
  <c r="K99" i="5" s="1"/>
  <c r="L99" i="5" s="1"/>
  <c r="J98" i="5"/>
  <c r="K98" i="5" s="1"/>
  <c r="L98" i="5" s="1"/>
  <c r="J95" i="5"/>
  <c r="K95" i="5" s="1"/>
  <c r="L95" i="5" s="1"/>
  <c r="J94" i="5"/>
  <c r="K94" i="5" s="1"/>
  <c r="L94" i="5" s="1"/>
  <c r="J93" i="5"/>
  <c r="K93" i="5" s="1"/>
  <c r="L93" i="5" s="1"/>
  <c r="J92" i="5"/>
  <c r="K92" i="5" s="1"/>
  <c r="L92" i="5" s="1"/>
  <c r="J91" i="5"/>
  <c r="K91" i="5" s="1"/>
  <c r="L91" i="5" s="1"/>
  <c r="J90" i="5"/>
  <c r="K90" i="5" s="1"/>
  <c r="L90" i="5" s="1"/>
  <c r="J97" i="5"/>
  <c r="K97" i="5" s="1"/>
  <c r="L97" i="5" s="1"/>
  <c r="J96" i="5"/>
  <c r="K96" i="5" s="1"/>
  <c r="L96" i="5" s="1"/>
  <c r="J89" i="5"/>
  <c r="K89" i="5" s="1"/>
  <c r="L89" i="5" s="1"/>
  <c r="J88" i="5"/>
  <c r="K88" i="5" s="1"/>
  <c r="L88" i="5" s="1"/>
  <c r="J87" i="5"/>
  <c r="K87" i="5" s="1"/>
  <c r="L87" i="5" s="1"/>
  <c r="J86" i="5"/>
  <c r="K86" i="5" s="1"/>
  <c r="L86" i="5" s="1"/>
  <c r="J179" i="5"/>
  <c r="K179" i="5" s="1"/>
  <c r="L179" i="5" s="1"/>
  <c r="J82" i="5"/>
  <c r="K82" i="5" s="1"/>
  <c r="L82" i="5" s="1"/>
  <c r="J76" i="5"/>
  <c r="K76" i="5" s="1"/>
  <c r="L76" i="5" s="1"/>
  <c r="J75" i="5"/>
  <c r="K75" i="5" s="1"/>
  <c r="L75" i="5" s="1"/>
  <c r="J74" i="5"/>
  <c r="K74" i="5" s="1"/>
  <c r="L74" i="5" s="1"/>
  <c r="J73" i="5"/>
  <c r="K73" i="5" s="1"/>
  <c r="L73" i="5" s="1"/>
  <c r="J70" i="5"/>
  <c r="K70" i="5" s="1"/>
  <c r="L70" i="5" s="1"/>
  <c r="J69" i="5"/>
  <c r="K69" i="5" s="1"/>
  <c r="L69" i="5" s="1"/>
  <c r="J68" i="5"/>
  <c r="K68" i="5" s="1"/>
  <c r="L68" i="5" s="1"/>
  <c r="J66" i="5"/>
  <c r="K66" i="5" s="1"/>
  <c r="L66" i="5" s="1"/>
  <c r="J63" i="5"/>
  <c r="K63" i="5" s="1"/>
  <c r="L63" i="5" s="1"/>
  <c r="J62" i="5"/>
  <c r="K62" i="5" s="1"/>
  <c r="L62" i="5" s="1"/>
  <c r="J60" i="5"/>
  <c r="K60" i="5" s="1"/>
  <c r="L60" i="5" s="1"/>
  <c r="J57" i="5"/>
  <c r="K57" i="5" s="1"/>
  <c r="L57" i="5" s="1"/>
  <c r="J56" i="5"/>
  <c r="K56" i="5" s="1"/>
  <c r="L56" i="5" s="1"/>
  <c r="J55" i="5"/>
  <c r="K55" i="5" s="1"/>
  <c r="L55" i="5" s="1"/>
  <c r="J54" i="5"/>
  <c r="K54" i="5" s="1"/>
  <c r="L54" i="5" s="1"/>
  <c r="J53" i="5"/>
  <c r="K53" i="5" s="1"/>
  <c r="L53" i="5" s="1"/>
  <c r="J52" i="5"/>
  <c r="K52" i="5" s="1"/>
  <c r="L52" i="5" s="1"/>
  <c r="J41" i="5"/>
  <c r="K41" i="5" s="1"/>
  <c r="L41" i="5" s="1"/>
  <c r="J40" i="5"/>
  <c r="K40" i="5" s="1"/>
  <c r="L40" i="5" s="1"/>
  <c r="J39" i="5"/>
  <c r="K39" i="5" s="1"/>
  <c r="L39" i="5" s="1"/>
  <c r="J38" i="5"/>
  <c r="K38" i="5" s="1"/>
  <c r="L38" i="5" s="1"/>
  <c r="J37" i="5"/>
  <c r="K37" i="5" s="1"/>
  <c r="L37" i="5" s="1"/>
  <c r="J36" i="5"/>
  <c r="K36" i="5" s="1"/>
  <c r="L36" i="5" s="1"/>
  <c r="J35" i="5"/>
  <c r="K35" i="5" s="1"/>
  <c r="L35" i="5" s="1"/>
  <c r="J34" i="5"/>
  <c r="K34" i="5" s="1"/>
  <c r="L34" i="5" s="1"/>
  <c r="J33" i="5"/>
  <c r="K33" i="5" s="1"/>
  <c r="L33" i="5" s="1"/>
  <c r="J32" i="5"/>
  <c r="K32" i="5" s="1"/>
  <c r="L32" i="5" s="1"/>
  <c r="J49" i="5"/>
  <c r="K49" i="5" s="1"/>
  <c r="L49" i="5" s="1"/>
  <c r="J48" i="5"/>
  <c r="K48" i="5" s="1"/>
  <c r="L48" i="5" s="1"/>
  <c r="J47" i="5"/>
  <c r="K47" i="5" s="1"/>
  <c r="L47" i="5" s="1"/>
  <c r="J46" i="5"/>
  <c r="K46" i="5" s="1"/>
  <c r="L46" i="5" s="1"/>
  <c r="J45" i="5"/>
  <c r="K45" i="5" s="1"/>
  <c r="L45" i="5" s="1"/>
  <c r="J44" i="5"/>
  <c r="K44" i="5" s="1"/>
  <c r="L44" i="5" s="1"/>
  <c r="J6" i="5"/>
  <c r="I8" i="8"/>
  <c r="J8" i="8" s="1"/>
  <c r="I9" i="8"/>
  <c r="J9" i="8" s="1"/>
  <c r="I10" i="8"/>
  <c r="J10" i="8" s="1"/>
  <c r="K10" i="8" s="1"/>
  <c r="I7" i="8"/>
  <c r="J91" i="9"/>
  <c r="K91" i="9" s="1"/>
  <c r="L91" i="9" s="1"/>
  <c r="J88" i="9"/>
  <c r="K88" i="9" s="1"/>
  <c r="L88" i="9" s="1"/>
  <c r="J79" i="9"/>
  <c r="K79" i="9" s="1"/>
  <c r="L79" i="9" s="1"/>
  <c r="J81" i="9"/>
  <c r="K81" i="9" s="1"/>
  <c r="L81" i="9" s="1"/>
  <c r="J82" i="9"/>
  <c r="K82" i="9" s="1"/>
  <c r="L82" i="9" s="1"/>
  <c r="J78" i="9"/>
  <c r="K78" i="9" s="1"/>
  <c r="L78" i="9" s="1"/>
  <c r="J75" i="9"/>
  <c r="K75" i="9" s="1"/>
  <c r="L75" i="9" s="1"/>
  <c r="J74" i="9"/>
  <c r="K74" i="9" s="1"/>
  <c r="L74" i="9" s="1"/>
  <c r="J71" i="9"/>
  <c r="K71" i="9" s="1"/>
  <c r="L71" i="9" s="1"/>
  <c r="J66" i="9"/>
  <c r="K66" i="9" s="1"/>
  <c r="L66" i="9" s="1"/>
  <c r="J67" i="9"/>
  <c r="K67" i="9" s="1"/>
  <c r="L67" i="9" s="1"/>
  <c r="J68" i="9"/>
  <c r="K68" i="9" s="1"/>
  <c r="L68" i="9" s="1"/>
  <c r="J65" i="9"/>
  <c r="K65" i="9" s="1"/>
  <c r="L65" i="9" s="1"/>
  <c r="J48" i="9"/>
  <c r="K48" i="9" s="1"/>
  <c r="L48" i="9" s="1"/>
  <c r="J49" i="9"/>
  <c r="K49" i="9" s="1"/>
  <c r="L49" i="9" s="1"/>
  <c r="J50" i="9"/>
  <c r="K50" i="9" s="1"/>
  <c r="L50" i="9" s="1"/>
  <c r="J51" i="9"/>
  <c r="K51" i="9" s="1"/>
  <c r="L51" i="9" s="1"/>
  <c r="J52" i="9"/>
  <c r="K52" i="9" s="1"/>
  <c r="L52" i="9" s="1"/>
  <c r="J53" i="9"/>
  <c r="K53" i="9" s="1"/>
  <c r="L53" i="9" s="1"/>
  <c r="J54" i="9"/>
  <c r="K54" i="9" s="1"/>
  <c r="L54" i="9" s="1"/>
  <c r="J55" i="9"/>
  <c r="K55" i="9" s="1"/>
  <c r="L55" i="9" s="1"/>
  <c r="J56" i="9"/>
  <c r="K56" i="9" s="1"/>
  <c r="L56" i="9" s="1"/>
  <c r="J57" i="9"/>
  <c r="K57" i="9" s="1"/>
  <c r="L57" i="9" s="1"/>
  <c r="J58" i="9"/>
  <c r="K58" i="9" s="1"/>
  <c r="L58" i="9" s="1"/>
  <c r="J59" i="9"/>
  <c r="K59" i="9" s="1"/>
  <c r="L59" i="9" s="1"/>
  <c r="J60" i="9"/>
  <c r="K60" i="9" s="1"/>
  <c r="L60" i="9" s="1"/>
  <c r="J61" i="9"/>
  <c r="K61" i="9" s="1"/>
  <c r="L61" i="9" s="1"/>
  <c r="J62" i="9"/>
  <c r="K62" i="9" s="1"/>
  <c r="L62" i="9" s="1"/>
  <c r="J47" i="9"/>
  <c r="K47" i="9" s="1"/>
  <c r="L47" i="9" s="1"/>
  <c r="J23" i="9"/>
  <c r="K23" i="9" s="1"/>
  <c r="L23" i="9" s="1"/>
  <c r="J24" i="9"/>
  <c r="K24" i="9" s="1"/>
  <c r="L24" i="9" s="1"/>
  <c r="J25" i="9"/>
  <c r="K25" i="9" s="1"/>
  <c r="L25" i="9" s="1"/>
  <c r="J26" i="9"/>
  <c r="K26" i="9" s="1"/>
  <c r="L26" i="9" s="1"/>
  <c r="J27" i="9"/>
  <c r="K27" i="9" s="1"/>
  <c r="L27" i="9" s="1"/>
  <c r="J28" i="9"/>
  <c r="K28" i="9" s="1"/>
  <c r="L28" i="9" s="1"/>
  <c r="J29" i="9"/>
  <c r="K29" i="9" s="1"/>
  <c r="L29" i="9" s="1"/>
  <c r="J30" i="9"/>
  <c r="K30" i="9" s="1"/>
  <c r="L30" i="9" s="1"/>
  <c r="J31" i="9"/>
  <c r="K31" i="9" s="1"/>
  <c r="L31" i="9" s="1"/>
  <c r="J32" i="9"/>
  <c r="K32" i="9" s="1"/>
  <c r="L32" i="9" s="1"/>
  <c r="J33" i="9"/>
  <c r="K33" i="9" s="1"/>
  <c r="L33" i="9" s="1"/>
  <c r="J34" i="9"/>
  <c r="K34" i="9" s="1"/>
  <c r="L34" i="9" s="1"/>
  <c r="J35" i="9"/>
  <c r="K35" i="9" s="1"/>
  <c r="L35" i="9" s="1"/>
  <c r="J36" i="9"/>
  <c r="K36" i="9" s="1"/>
  <c r="L36" i="9" s="1"/>
  <c r="J37" i="9"/>
  <c r="K37" i="9" s="1"/>
  <c r="L37" i="9" s="1"/>
  <c r="J38" i="9"/>
  <c r="K38" i="9" s="1"/>
  <c r="L38" i="9" s="1"/>
  <c r="J39" i="9"/>
  <c r="K39" i="9" s="1"/>
  <c r="L39" i="9" s="1"/>
  <c r="J40" i="9"/>
  <c r="K40" i="9" s="1"/>
  <c r="L40" i="9" s="1"/>
  <c r="J41" i="9"/>
  <c r="K41" i="9" s="1"/>
  <c r="L41" i="9" s="1"/>
  <c r="J42" i="9"/>
  <c r="K42" i="9" s="1"/>
  <c r="L42" i="9" s="1"/>
  <c r="J43" i="9"/>
  <c r="K43" i="9" s="1"/>
  <c r="L43" i="9" s="1"/>
  <c r="J22" i="9"/>
  <c r="K22" i="9" s="1"/>
  <c r="L22" i="9" s="1"/>
  <c r="J15" i="9"/>
  <c r="K15" i="9" s="1"/>
  <c r="L15" i="9" s="1"/>
  <c r="J16" i="9"/>
  <c r="K16" i="9" s="1"/>
  <c r="L16" i="9" s="1"/>
  <c r="J17" i="9"/>
  <c r="K17" i="9" s="1"/>
  <c r="L17" i="9" s="1"/>
  <c r="J18" i="9"/>
  <c r="K18" i="9" s="1"/>
  <c r="L18" i="9" s="1"/>
  <c r="J14" i="9"/>
  <c r="K14" i="9" s="1"/>
  <c r="L14" i="9" s="1"/>
  <c r="J11" i="9"/>
  <c r="K11" i="9" s="1"/>
  <c r="L11" i="9" s="1"/>
  <c r="J10" i="9"/>
  <c r="K10" i="9" s="1"/>
  <c r="L10" i="9" s="1"/>
  <c r="J8" i="9"/>
  <c r="J7" i="9"/>
  <c r="K7" i="9" s="1"/>
  <c r="L7" i="9" s="1"/>
  <c r="J3" i="5"/>
  <c r="J4" i="14"/>
  <c r="F4" i="14"/>
  <c r="A4" i="20"/>
  <c r="L16" i="17"/>
  <c r="L24" i="14"/>
  <c r="L14" i="14"/>
  <c r="G3" i="5"/>
  <c r="A3" i="5"/>
  <c r="J4" i="1"/>
  <c r="F4" i="1"/>
  <c r="A4" i="1"/>
  <c r="J4" i="6"/>
  <c r="F4" i="6"/>
  <c r="A4" i="6"/>
  <c r="K4" i="7"/>
  <c r="H4" i="7"/>
  <c r="B4" i="7"/>
  <c r="J4" i="17"/>
  <c r="F4" i="17"/>
  <c r="A4" i="17"/>
  <c r="A4" i="14"/>
  <c r="I4" i="8"/>
  <c r="F4" i="8"/>
  <c r="A4" i="8"/>
  <c r="J4" i="9"/>
  <c r="E4" i="9"/>
  <c r="A4" i="9"/>
  <c r="I4" i="18"/>
  <c r="F4" i="18"/>
  <c r="A4" i="18"/>
  <c r="J3" i="19"/>
  <c r="B3" i="19"/>
  <c r="B4" i="15"/>
  <c r="D4" i="15"/>
  <c r="A4" i="15"/>
  <c r="H4" i="13"/>
  <c r="L9" i="17"/>
  <c r="L25" i="14"/>
  <c r="L8" i="14"/>
  <c r="L10" i="17"/>
  <c r="L20" i="14"/>
  <c r="L18" i="14"/>
  <c r="I14" i="21"/>
  <c r="C17" i="15" s="1"/>
  <c r="K11" i="21"/>
  <c r="L20" i="17" l="1"/>
  <c r="L11" i="14"/>
  <c r="L13" i="14"/>
  <c r="L8" i="17"/>
  <c r="L11" i="17"/>
  <c r="L21" i="17"/>
  <c r="J25" i="19"/>
  <c r="C16" i="15" s="1"/>
  <c r="I84" i="18"/>
  <c r="C15" i="15" s="1"/>
  <c r="J30" i="14"/>
  <c r="C14" i="15" s="1"/>
  <c r="L7" i="17"/>
  <c r="L7" i="14"/>
  <c r="L24" i="17"/>
  <c r="J33" i="17"/>
  <c r="C13" i="15" s="1"/>
  <c r="L27" i="14"/>
  <c r="L8" i="7"/>
  <c r="K64" i="7"/>
  <c r="C12" i="15" s="1"/>
  <c r="K25" i="17"/>
  <c r="L25" i="17" s="1"/>
  <c r="L28" i="17"/>
  <c r="K6" i="21"/>
  <c r="K14" i="21" s="1"/>
  <c r="E17" i="15" s="1"/>
  <c r="K24" i="17"/>
  <c r="K18" i="17"/>
  <c r="L18" i="17" s="1"/>
  <c r="K12" i="17"/>
  <c r="K33" i="17" s="1"/>
  <c r="D13" i="15" s="1"/>
  <c r="K21" i="14"/>
  <c r="L21" i="14" s="1"/>
  <c r="K15" i="14"/>
  <c r="K30" i="14" s="1"/>
  <c r="D14" i="15" s="1"/>
  <c r="J191" i="5"/>
  <c r="C9" i="15" s="1"/>
  <c r="J94" i="9"/>
  <c r="C7" i="15" s="1"/>
  <c r="K7" i="6"/>
  <c r="J81" i="6"/>
  <c r="C11" i="15" s="1"/>
  <c r="J7" i="8"/>
  <c r="J13" i="8" s="1"/>
  <c r="D8" i="15" s="1"/>
  <c r="I13" i="8"/>
  <c r="C8" i="15" s="1"/>
  <c r="K9" i="8"/>
  <c r="K8" i="8"/>
  <c r="L8" i="19"/>
  <c r="K20" i="19"/>
  <c r="K25" i="19" s="1"/>
  <c r="D16" i="15" s="1"/>
  <c r="L10" i="19"/>
  <c r="K8" i="9"/>
  <c r="L8" i="9" s="1"/>
  <c r="L94" i="9" s="1"/>
  <c r="E7" i="15" s="1"/>
  <c r="M27" i="7"/>
  <c r="J302" i="1"/>
  <c r="C10" i="15" s="1"/>
  <c r="L71" i="6"/>
  <c r="K70" i="6"/>
  <c r="L70" i="6" s="1"/>
  <c r="K63" i="6"/>
  <c r="L63" i="6" s="1"/>
  <c r="K66" i="6"/>
  <c r="L66" i="6" s="1"/>
  <c r="K62" i="6"/>
  <c r="L62" i="6" s="1"/>
  <c r="K53" i="6"/>
  <c r="L53" i="6" s="1"/>
  <c r="K52" i="6"/>
  <c r="L52" i="6" s="1"/>
  <c r="K49" i="6"/>
  <c r="L49" i="6" s="1"/>
  <c r="L48" i="6"/>
  <c r="L45" i="6"/>
  <c r="K44" i="6"/>
  <c r="L44" i="6" s="1"/>
  <c r="K59" i="6"/>
  <c r="L59" i="6" s="1"/>
  <c r="L56" i="6"/>
  <c r="K55" i="6"/>
  <c r="L55" i="6" s="1"/>
  <c r="K51" i="6"/>
  <c r="L51" i="6" s="1"/>
  <c r="K47" i="6"/>
  <c r="L47" i="6" s="1"/>
  <c r="K43" i="6"/>
  <c r="L43" i="6" s="1"/>
  <c r="K6" i="5"/>
  <c r="K7" i="18"/>
  <c r="K21" i="18"/>
  <c r="K11" i="18"/>
  <c r="K26" i="18"/>
  <c r="K29" i="18"/>
  <c r="K9" i="18"/>
  <c r="K45" i="18"/>
  <c r="K32" i="18"/>
  <c r="K17" i="18"/>
  <c r="K68" i="18"/>
  <c r="J16" i="18"/>
  <c r="K16" i="18" s="1"/>
  <c r="K37" i="18"/>
  <c r="K23" i="18"/>
  <c r="K62" i="18"/>
  <c r="L59" i="7"/>
  <c r="M59" i="7" s="1"/>
  <c r="L58" i="7"/>
  <c r="M58" i="7" s="1"/>
  <c r="L24" i="7"/>
  <c r="M24" i="7" s="1"/>
  <c r="L23" i="7"/>
  <c r="M23" i="7" s="1"/>
  <c r="K295" i="1"/>
  <c r="L295" i="1" s="1"/>
  <c r="K294" i="1"/>
  <c r="L294" i="1" s="1"/>
  <c r="L59" i="1"/>
  <c r="K299" i="1"/>
  <c r="L299" i="1" s="1"/>
  <c r="K13" i="6"/>
  <c r="L13" i="6" s="1"/>
  <c r="L72" i="6"/>
  <c r="L76" i="6"/>
  <c r="K38" i="6"/>
  <c r="L38" i="6" s="1"/>
  <c r="K39" i="6"/>
  <c r="L39" i="6" s="1"/>
  <c r="L14" i="6"/>
  <c r="K15" i="6"/>
  <c r="L15" i="6" s="1"/>
  <c r="K18" i="6"/>
  <c r="L18" i="6" s="1"/>
  <c r="K34" i="6"/>
  <c r="L34" i="6" s="1"/>
  <c r="K12" i="6"/>
  <c r="L12" i="6" s="1"/>
  <c r="L33" i="6"/>
  <c r="L37" i="6"/>
  <c r="K36" i="6"/>
  <c r="L36" i="6" s="1"/>
  <c r="K9" i="6"/>
  <c r="L9" i="6" s="1"/>
  <c r="K10" i="6"/>
  <c r="L8" i="6"/>
  <c r="L15" i="14" l="1"/>
  <c r="L12" i="17"/>
  <c r="L20" i="19"/>
  <c r="L30" i="14"/>
  <c r="E14" i="15" s="1"/>
  <c r="J84" i="18"/>
  <c r="D15" i="15" s="1"/>
  <c r="L33" i="17"/>
  <c r="E13" i="15" s="1"/>
  <c r="K84" i="18"/>
  <c r="E15" i="15" s="1"/>
  <c r="M8" i="7"/>
  <c r="M64" i="7" s="1"/>
  <c r="E12" i="15" s="1"/>
  <c r="L64" i="7"/>
  <c r="D12" i="15" s="1"/>
  <c r="L302" i="1"/>
  <c r="E10" i="15" s="1"/>
  <c r="K191" i="5"/>
  <c r="D9" i="15" s="1"/>
  <c r="K7" i="8"/>
  <c r="L7" i="6"/>
  <c r="K81" i="6"/>
  <c r="D11" i="15" s="1"/>
  <c r="K13" i="8"/>
  <c r="E8" i="15" s="1"/>
  <c r="L25" i="19"/>
  <c r="E16" i="15" s="1"/>
  <c r="K302" i="1"/>
  <c r="D10" i="15" s="1"/>
  <c r="K94" i="9"/>
  <c r="D7" i="15" s="1"/>
  <c r="L6" i="5"/>
  <c r="C19" i="15"/>
  <c r="L10" i="6"/>
  <c r="L81" i="6" l="1"/>
  <c r="E11" i="15" s="1"/>
  <c r="L191" i="5"/>
  <c r="E9" i="15" s="1"/>
  <c r="D19" i="15"/>
  <c r="E19" i="15" l="1"/>
</calcChain>
</file>

<file path=xl/sharedStrings.xml><?xml version="1.0" encoding="utf-8"?>
<sst xmlns="http://schemas.openxmlformats.org/spreadsheetml/2006/main" count="1232" uniqueCount="860">
  <si>
    <t>W 85</t>
  </si>
  <si>
    <t>LLD</t>
  </si>
  <si>
    <t>skupaj v EUR</t>
  </si>
  <si>
    <t>par</t>
  </si>
  <si>
    <t>ATELJEJI IN PRODUKCIJSKI PROSTORI</t>
  </si>
  <si>
    <t>/</t>
  </si>
  <si>
    <t>VIDEO POSTPRODUKCIJA</t>
  </si>
  <si>
    <t>TONSKA TEHNIKA</t>
  </si>
  <si>
    <t>GARDEROBA</t>
  </si>
  <si>
    <t>REKVIZITI</t>
  </si>
  <si>
    <t>ATELJEJI IN PROD. PROSTORI</t>
  </si>
  <si>
    <t>na uro</t>
  </si>
  <si>
    <t>na izmeno</t>
  </si>
  <si>
    <t xml:space="preserve"> </t>
  </si>
  <si>
    <t xml:space="preserve"> prepisi zvoka</t>
  </si>
  <si>
    <t xml:space="preserve"> DELO</t>
  </si>
  <si>
    <t xml:space="preserve"> Re-recording mikser</t>
  </si>
  <si>
    <t xml:space="preserve"> Oblikovalec zvoka</t>
  </si>
  <si>
    <t xml:space="preserve"> Tonski tehnik</t>
  </si>
  <si>
    <t xml:space="preserve"> Kinooperater</t>
  </si>
  <si>
    <t>strojna ura</t>
  </si>
  <si>
    <t>Mizarska delavnica</t>
  </si>
  <si>
    <t>št.ur</t>
  </si>
  <si>
    <t>DIGITALNA MONTAŽA SLIKE 2</t>
  </si>
  <si>
    <t>DIGITALNA MONTAŽA SLIKE 3</t>
  </si>
  <si>
    <t xml:space="preserve">DIGITALNA MONTAŽA SLIKE 4 </t>
  </si>
  <si>
    <t>DELO:</t>
  </si>
  <si>
    <t>število ur</t>
  </si>
  <si>
    <t>število izmen</t>
  </si>
  <si>
    <t>&gt; SNEMALNA TEHNIKA</t>
  </si>
  <si>
    <t>&gt; PODATKI PRODUKCIJE</t>
  </si>
  <si>
    <t>&gt; SVETLOBNA TEHNIKA</t>
  </si>
  <si>
    <t>&gt; SCENSKA TEHNIKA</t>
  </si>
  <si>
    <t>&gt; TONSKA TEHNIKA</t>
  </si>
  <si>
    <t>&gt; GARDEROBA</t>
  </si>
  <si>
    <t>&gt; REKVIZITI</t>
  </si>
  <si>
    <t>&gt; TEHNIČNO OSEBJE</t>
  </si>
  <si>
    <t>&gt; VIDEO POSTPRODUKCIJA</t>
  </si>
  <si>
    <t>&gt; ATELJEJI IN PRODUKCIJSKI PROSTORI</t>
  </si>
  <si>
    <t>FUNDUS REKVIZITOV</t>
  </si>
  <si>
    <t>enota</t>
  </si>
  <si>
    <t>redna delovna
 ura do 8 ur</t>
  </si>
  <si>
    <t>Scenski tehnik</t>
  </si>
  <si>
    <t xml:space="preserve">VELIKI ATELJE (P01) </t>
  </si>
  <si>
    <t xml:space="preserve">MALI ATELJE (P02) </t>
  </si>
  <si>
    <t>OSTALA OPREMA IN USLUGE</t>
  </si>
  <si>
    <t>stol za kom/dan</t>
  </si>
  <si>
    <t>miza za kom / dan</t>
  </si>
  <si>
    <t>telefonski priključek</t>
  </si>
  <si>
    <t>internet priključek</t>
  </si>
  <si>
    <t>fotokopija A4 / enoto</t>
  </si>
  <si>
    <t>električna tarifa za kWh</t>
  </si>
  <si>
    <t>izredno varovanje - varnostnik / uro</t>
  </si>
  <si>
    <t>izredno čiščenje - čistilka / uro</t>
  </si>
  <si>
    <t>KLET - K</t>
  </si>
  <si>
    <t>PRITLIČJE - P</t>
  </si>
  <si>
    <t>Čakalnica (P38)</t>
  </si>
  <si>
    <t>Garderoba igralke (P35)</t>
  </si>
  <si>
    <t>Garderoba igralci (P32)</t>
  </si>
  <si>
    <t>Garderoba statisti (P29)</t>
  </si>
  <si>
    <t>Garderoba statistke (P26)</t>
  </si>
  <si>
    <t>Glavna igralka (P21)</t>
  </si>
  <si>
    <t>Glavni igralec (P19)</t>
  </si>
  <si>
    <t>Maska I. (P23,24)</t>
  </si>
  <si>
    <t>Produkcijska pisarna I. (P17)</t>
  </si>
  <si>
    <t>Produkcijska pisarna IV. (P14)</t>
  </si>
  <si>
    <t>Šivalnica (P13)</t>
  </si>
  <si>
    <t>Pralnica (P12)</t>
  </si>
  <si>
    <t>Temnica (P04 in P05)</t>
  </si>
  <si>
    <t>Temnica (P06 in P07)</t>
  </si>
  <si>
    <t xml:space="preserve">Priročno skladišče (P03) </t>
  </si>
  <si>
    <t>Priročno skladišče (P08)</t>
  </si>
  <si>
    <t>NADSTROPJE - N</t>
  </si>
  <si>
    <t>Produkcijska pisarna V. (N01)</t>
  </si>
  <si>
    <t>Produkcijska pisarna VI.  (N02)</t>
  </si>
  <si>
    <t>Maska III. (N07)</t>
  </si>
  <si>
    <t xml:space="preserve">DELAVNICE </t>
  </si>
  <si>
    <t>Montaža scenskih elementov (P67)</t>
  </si>
  <si>
    <t>Ročna mizarska delavnica (P68)</t>
  </si>
  <si>
    <t xml:space="preserve">Mizarska delavnica (P69) </t>
  </si>
  <si>
    <t>RAZDELILCI</t>
  </si>
  <si>
    <t>63 A 5P (380 V) / 3 x 63 A 3P (230 V)</t>
  </si>
  <si>
    <t>63 A 5P (380 V) / 6 x 32 A 3P (230 V)</t>
  </si>
  <si>
    <t>STRAND LIGHTING SIRIO 2500 W 220 V</t>
  </si>
  <si>
    <t>STRAND LIGHTING SIRIO 1200 W 220 V</t>
  </si>
  <si>
    <t>IANEBEAM 800 W 220 V (red head)</t>
  </si>
  <si>
    <t>IANEBEAM 1000 W 220 V (red head)</t>
  </si>
  <si>
    <t>IANEBEAM 2000 W 220 V  (blonde)</t>
  </si>
  <si>
    <t>ARIEL 1000 W 220 V</t>
  </si>
  <si>
    <t xml:space="preserve">ANTARES 5000 W 220 V </t>
  </si>
  <si>
    <t xml:space="preserve">ANTARES 2500 W 220 V </t>
  </si>
  <si>
    <t>CREMER 5000 W 220 V</t>
  </si>
  <si>
    <t>Produkcijska pisarna II. (P16)</t>
  </si>
  <si>
    <t>na dan</t>
  </si>
  <si>
    <t>STATIVI</t>
  </si>
  <si>
    <t>PRIPOMOČKI ZA PRITRJEVANJE</t>
  </si>
  <si>
    <t>kom</t>
  </si>
  <si>
    <t>skupaj</t>
  </si>
  <si>
    <t>HMI 5600K - STRAND LIGHTING FRESNEL</t>
  </si>
  <si>
    <t>STRAND LIGHTING SIRIO 12 kW 220 V - ff</t>
  </si>
  <si>
    <t>KLASIČNA SVETLOBNA TEHNIKA (Tungsten)</t>
  </si>
  <si>
    <t>GLADIATOR - 2 iztega, 361 cm, max obrem. 120 kg</t>
  </si>
  <si>
    <t>MANFROTTO B 150 - Strato Safe Crank-up Stand</t>
  </si>
  <si>
    <t>MANFROTTO 387XU - Super Wind-up Stand</t>
  </si>
  <si>
    <t>MANFROTTO A300 - High overhead roller stand</t>
  </si>
  <si>
    <t>število
 dni po 8 ur
na dan</t>
  </si>
  <si>
    <t>PODATKI PRODUKCIJE</t>
  </si>
  <si>
    <t>GLAVE ZA KAMERO</t>
  </si>
  <si>
    <t>STATIVI - NOGE</t>
  </si>
  <si>
    <t>92 cm</t>
  </si>
  <si>
    <t>57 cm</t>
  </si>
  <si>
    <t>F I L T R I</t>
  </si>
  <si>
    <t>št. dni</t>
  </si>
  <si>
    <t>SKUPAJ V EUR</t>
  </si>
  <si>
    <t xml:space="preserve">PRIBOR </t>
  </si>
  <si>
    <t>SCENSKI PRIBOR</t>
  </si>
  <si>
    <t>Producent:</t>
  </si>
  <si>
    <t>Termin:</t>
  </si>
  <si>
    <t>Filmski studio Viba film Ljubljana ne prevzema odgovornosti za specifikacijo tehničnih storitev in uslug  s tem predstavitvenim obrazcem s strani od studia nepooblaščenih oseb.</t>
  </si>
  <si>
    <t>Predlagatelj sprejema določila Pravilnika o hišnem redu in Pravilnika o splošnih pogojih najema Filmskega studia Viba film Ljubljana.</t>
  </si>
  <si>
    <t>Projekt:</t>
  </si>
  <si>
    <t>KAZALO:</t>
  </si>
  <si>
    <t>TERMIN PROJEKTA (od/do):</t>
  </si>
  <si>
    <t>PRODUCENT:</t>
  </si>
  <si>
    <t>Obvezno izpolniti:</t>
  </si>
  <si>
    <t xml:space="preserve"> 6 stopnic</t>
  </si>
  <si>
    <t>10 stopnic</t>
  </si>
  <si>
    <t>SVETLOBNA TEHNIKA</t>
  </si>
  <si>
    <t>ARRISUN 120</t>
  </si>
  <si>
    <t xml:space="preserve">12 kW 220 V </t>
  </si>
  <si>
    <t>ARRISUN 60</t>
  </si>
  <si>
    <t>6 kW 220 V</t>
  </si>
  <si>
    <t>ARRISUN 40/25</t>
  </si>
  <si>
    <t>ARRISUN 12 plus</t>
  </si>
  <si>
    <t>1200 W 220 V</t>
  </si>
  <si>
    <t xml:space="preserve">ARRISUN 5 </t>
  </si>
  <si>
    <t>575 W 220 V</t>
  </si>
  <si>
    <t xml:space="preserve">ARRISUN 2 </t>
  </si>
  <si>
    <t>200 W SE</t>
  </si>
  <si>
    <t>ARRILUX  125 W pocket par - basic kit</t>
  </si>
  <si>
    <t>STRAND LIGHTING SIRIO 6 kW 220 V - ff</t>
  </si>
  <si>
    <t>(baby)</t>
  </si>
  <si>
    <t>IANIRO MINI SPOT Fresnel 500 W + dimer na kablu</t>
  </si>
  <si>
    <t>IANIRO MINI SPOT Fresnel 300 W + dimer na kablu</t>
  </si>
  <si>
    <t xml:space="preserve">HALOGEN 3200 K (Tungsten) - brez leče </t>
  </si>
  <si>
    <t xml:space="preserve">BOLKA 4x1000 W </t>
  </si>
  <si>
    <t>DEDOLIGHT LUČI - komplet v kovčku</t>
  </si>
  <si>
    <t>WALL-O-LITE -10 žarnic - 120 cm</t>
  </si>
  <si>
    <t xml:space="preserve">WALL-O-LITE DMX -10 žarnic-120 cm </t>
  </si>
  <si>
    <t>MANFROTTO 626BU - Heavy duty stand</t>
  </si>
  <si>
    <t>MANFROTTO  A122 (1 izteg)-Mini low combo stand</t>
  </si>
  <si>
    <t>MANFROTTO A228S - 60" Turtle C-stand</t>
  </si>
  <si>
    <t>IANIRO na kolesih, 10 kW</t>
  </si>
  <si>
    <t>IANIRO na kolesih, 2-5 kW</t>
  </si>
  <si>
    <t xml:space="preserve">IANIRO železni, fus </t>
  </si>
  <si>
    <t>IANIRO 2577, Alu</t>
  </si>
  <si>
    <t>IANIRO 2570 Kangaroo</t>
  </si>
  <si>
    <t>IANIRO 2370 Kangaroo mini</t>
  </si>
  <si>
    <r>
      <t>NASLOV PROJEKTA</t>
    </r>
    <r>
      <rPr>
        <sz val="9"/>
        <rFont val="Arial"/>
        <family val="2"/>
        <charset val="238"/>
      </rPr>
      <t>:</t>
    </r>
  </si>
  <si>
    <t xml:space="preserve">varnostna vrv s karabinom </t>
  </si>
  <si>
    <t xml:space="preserve">jeklena pletenica s karabinom </t>
  </si>
  <si>
    <t>SENČILA,  MREŽE,  ZASTAVE</t>
  </si>
  <si>
    <t>Srebrna blenda v okvirju</t>
  </si>
  <si>
    <t>100x100 cm</t>
  </si>
  <si>
    <t>Stiropor v okvirju</t>
  </si>
  <si>
    <t>90x90 cm</t>
  </si>
  <si>
    <t>Držalo za stiropor (fiksirna plošča)</t>
  </si>
  <si>
    <t>Fiksirne vilice za stiropor</t>
  </si>
  <si>
    <t>Frost v okvirju</t>
  </si>
  <si>
    <t>Efekt tabla (coculoris wood)</t>
  </si>
  <si>
    <t>40x60 cm</t>
  </si>
  <si>
    <t>25x106 cm</t>
  </si>
  <si>
    <t>122x122 cm</t>
  </si>
  <si>
    <t>Senčilo s stranicami 24"x72"</t>
  </si>
  <si>
    <t>floppy</t>
  </si>
  <si>
    <t>60x182 cm</t>
  </si>
  <si>
    <t>Senčilo s stranicami 48"x48"</t>
  </si>
  <si>
    <t>Enojna mreža 18"x24" črna,bela</t>
  </si>
  <si>
    <t>45x60 cm</t>
  </si>
  <si>
    <t>Dvojna mreža 18"x24" črna,bela</t>
  </si>
  <si>
    <t>Trojna mreža 18"x24" črna,bela</t>
  </si>
  <si>
    <t>Enojna mreža 24"x36" črna,bela</t>
  </si>
  <si>
    <t>60x90 cm</t>
  </si>
  <si>
    <t>Dvojna mreža 24"x36" črna,bela</t>
  </si>
  <si>
    <t>Trojna mreža 24"x36" črna,bela</t>
  </si>
  <si>
    <t>Enojna mreža 48"x48" črna,bela</t>
  </si>
  <si>
    <t>Dvojna mreža 48"x48" črna,bela</t>
  </si>
  <si>
    <t>Trojna mreža 48"x48" črna,bela</t>
  </si>
  <si>
    <t>Francoska klapa - kovinska</t>
  </si>
  <si>
    <t>Francoska klapa - plastična</t>
  </si>
  <si>
    <t xml:space="preserve">Razdelilna omara: </t>
  </si>
  <si>
    <t>63 A 3P (230 V) / 2 x 32 A 3P (230 V)</t>
  </si>
  <si>
    <t xml:space="preserve">                        / 4 x 16 A - šuko (230 V) </t>
  </si>
  <si>
    <t xml:space="preserve">                        / 3 x 32 A 3P (230 V)</t>
  </si>
  <si>
    <t xml:space="preserve">                        / 3 x 16 A - šuko (230 V)</t>
  </si>
  <si>
    <t xml:space="preserve">                        / 6 x 16 A - šuko (230 V)</t>
  </si>
  <si>
    <t>Kabelski razdelilci in adapterji:</t>
  </si>
  <si>
    <t>K  A  B  L  I</t>
  </si>
  <si>
    <t>dolžina: 15 m</t>
  </si>
  <si>
    <t>KABELSKI PODALJŠKI:</t>
  </si>
  <si>
    <t>dolžina: 10 m</t>
  </si>
  <si>
    <t>dolžina: 25 m</t>
  </si>
  <si>
    <t xml:space="preserve">dolžina: 50 m </t>
  </si>
  <si>
    <t xml:space="preserve">dolžina: 15 m </t>
  </si>
  <si>
    <t>Šuko  3 x 1,5 mm²</t>
  </si>
  <si>
    <t xml:space="preserve">Šuko  3 x 2,5 mm² </t>
  </si>
  <si>
    <t>KABLI NA NAVIJALIH  (dromli):</t>
  </si>
  <si>
    <t>dolžina: 50 m</t>
  </si>
  <si>
    <t>MEŠALNA MIZA</t>
  </si>
  <si>
    <t>Mešalna miza TEMPO 12 v kovčku, kabli DMX XLR5</t>
  </si>
  <si>
    <t>REGULATORJI - dimmerji</t>
  </si>
  <si>
    <r>
      <t xml:space="preserve">HMI 5600K - PAR (FF) </t>
    </r>
    <r>
      <rPr>
        <sz val="10"/>
        <rFont val="Arial"/>
        <family val="2"/>
        <charset val="238"/>
      </rPr>
      <t>&amp; balast, vmesni kabel, vratca, leče</t>
    </r>
  </si>
  <si>
    <r>
      <t xml:space="preserve">K 24M-Master Kit </t>
    </r>
    <r>
      <rPr>
        <sz val="8"/>
        <rFont val="Arial"/>
        <family val="2"/>
        <charset val="238"/>
      </rPr>
      <t>(halogen žarnica 150 W 24 V), 3 reflektorji</t>
    </r>
  </si>
  <si>
    <r>
      <t xml:space="preserve">K 12M-Master Kit </t>
    </r>
    <r>
      <rPr>
        <sz val="8"/>
        <rFont val="Arial"/>
        <family val="2"/>
        <charset val="238"/>
      </rPr>
      <t>(halog.žarn.100W-12 V),4 refl.</t>
    </r>
  </si>
  <si>
    <r>
      <t xml:space="preserve">KX-Accessory Kit </t>
    </r>
    <r>
      <rPr>
        <sz val="8"/>
        <rFont val="Arial"/>
        <family val="2"/>
        <charset val="238"/>
      </rPr>
      <t>(z 85 mm/60mm/150mm/185mm proj.obj.)</t>
    </r>
  </si>
  <si>
    <r>
      <t>MANFROTTO 425 B-</t>
    </r>
    <r>
      <rPr>
        <sz val="9"/>
        <rFont val="Arial"/>
        <family val="2"/>
        <charset val="238"/>
      </rPr>
      <t>mega boom-razteg od 220-380 cm</t>
    </r>
  </si>
  <si>
    <r>
      <t>125 A 5P (380 V) - 5 x 25 mm</t>
    </r>
    <r>
      <rPr>
        <vertAlign val="superscript"/>
        <sz val="10"/>
        <rFont val="Arial"/>
        <family val="2"/>
        <charset val="238"/>
      </rPr>
      <t>2</t>
    </r>
  </si>
  <si>
    <r>
      <t>63 A 5P (380 V) - 5 x 10 mm</t>
    </r>
    <r>
      <rPr>
        <vertAlign val="superscript"/>
        <sz val="10"/>
        <rFont val="Arial"/>
        <family val="2"/>
        <charset val="238"/>
      </rPr>
      <t>2</t>
    </r>
  </si>
  <si>
    <r>
      <t>125 A 3P (230 V) - 3 x 25 mm</t>
    </r>
    <r>
      <rPr>
        <vertAlign val="superscript"/>
        <sz val="10"/>
        <rFont val="Arial"/>
        <family val="2"/>
        <charset val="238"/>
      </rPr>
      <t>2</t>
    </r>
  </si>
  <si>
    <r>
      <t>63 A 5P (380 V) - 5 x 6 mm</t>
    </r>
    <r>
      <rPr>
        <vertAlign val="superscript"/>
        <sz val="10"/>
        <rFont val="Arial"/>
        <family val="2"/>
        <charset val="238"/>
      </rPr>
      <t>2</t>
    </r>
  </si>
  <si>
    <r>
      <t>63 A 3P (230 V) - 3 x 10 mm</t>
    </r>
    <r>
      <rPr>
        <vertAlign val="superscript"/>
        <sz val="10"/>
        <rFont val="Arial"/>
        <family val="2"/>
        <charset val="238"/>
      </rPr>
      <t>2</t>
    </r>
  </si>
  <si>
    <r>
      <t>32 A 3P (230 V) - 3 x 4 mm</t>
    </r>
    <r>
      <rPr>
        <vertAlign val="superscript"/>
        <sz val="10"/>
        <rFont val="Arial"/>
        <family val="2"/>
        <charset val="238"/>
      </rPr>
      <t>2</t>
    </r>
  </si>
  <si>
    <r>
      <t>Šuko 3 x 2,5 mm</t>
    </r>
    <r>
      <rPr>
        <vertAlign val="superscript"/>
        <sz val="10"/>
        <rFont val="Arial"/>
        <family val="2"/>
        <charset val="238"/>
      </rPr>
      <t>2</t>
    </r>
  </si>
  <si>
    <t xml:space="preserve">DESISTI Rembrandt 2560 HMI 12 kW/18 kW 220 V - ff </t>
  </si>
  <si>
    <t xml:space="preserve">4 kW / 2,5 kW 220 V </t>
  </si>
  <si>
    <t xml:space="preserve">LOWEL system </t>
  </si>
  <si>
    <t xml:space="preserve">Tiristor/dimmer ELECTRON ACTOR 616 </t>
  </si>
  <si>
    <t xml:space="preserve">Tiristor/dimmer ELECTRON ACTOR 625 </t>
  </si>
  <si>
    <t>Tiristor/dimmer ELECTRON JAZZ 311</t>
  </si>
  <si>
    <t xml:space="preserve">PRENOSNA TONSKA TEHNIKA </t>
  </si>
  <si>
    <t>MANFROTTO A120 (2 iztega) - Low boy combo stand</t>
  </si>
  <si>
    <t>MANFROTTO 004B - master stand black</t>
  </si>
  <si>
    <t>MANFROTTO A280S - 20" Mini base lihtweight steel</t>
  </si>
  <si>
    <t>MANFROTTO A208S - 60" Century stand</t>
  </si>
  <si>
    <t>MR - Molle Richardson stativ</t>
  </si>
  <si>
    <t>ODBOJNIKI IN OKVIRJI</t>
  </si>
  <si>
    <t>SKUPAJ</t>
  </si>
  <si>
    <t>DDV</t>
  </si>
  <si>
    <t>SNEMALNA TEHNIKA</t>
  </si>
  <si>
    <t>KOMPENDIJI</t>
  </si>
  <si>
    <t>Clear glass</t>
  </si>
  <si>
    <t>REKAPITULACIJA VREDNOSTI</t>
  </si>
  <si>
    <t>SCENSKA TEHNIKA</t>
  </si>
  <si>
    <t>TRAČNICE</t>
  </si>
  <si>
    <t>TEHNIČNO OSEBJE</t>
  </si>
  <si>
    <t>Osvetljač   I</t>
  </si>
  <si>
    <t>Maska II. (P25)</t>
  </si>
  <si>
    <t>Produkcijska pisarna III. (P15)</t>
  </si>
  <si>
    <t>Asistent kamere</t>
  </si>
  <si>
    <t>kabel</t>
  </si>
  <si>
    <t>stativ za mikrofon</t>
  </si>
  <si>
    <t>FUNDUS GARDEROBE</t>
  </si>
  <si>
    <t>(podrobnejši opisi tehnike in opreme se nahajajo v ceniku)</t>
  </si>
  <si>
    <t>število
 ur</t>
  </si>
  <si>
    <t xml:space="preserve">* izpolnjena okenca omogočajo Filmskemu studiu Viba film Ljubljana, da izdela specifikacijo tehničnih storitev in uslug! </t>
  </si>
  <si>
    <t>PRODUKCIJSKA HIŠA *</t>
  </si>
  <si>
    <t>KONTAKTNA OSEBA *</t>
  </si>
  <si>
    <t>ELEKTRONSKA POŠTA *</t>
  </si>
  <si>
    <t>FAKS *</t>
  </si>
  <si>
    <t>MOBILNI TELEFON *</t>
  </si>
  <si>
    <t>število 
dni</t>
  </si>
  <si>
    <t>SKUPAJ AUDIO POSTPRODUKCIJA</t>
  </si>
  <si>
    <t>ZOOM OBJEKTIVI 35 mm</t>
  </si>
  <si>
    <t>SACHTLER Studio II</t>
  </si>
  <si>
    <t>ARRI Head 150</t>
  </si>
  <si>
    <t>po naročilu</t>
  </si>
  <si>
    <t xml:space="preserve">STANOVANJE </t>
  </si>
  <si>
    <r>
      <t>Dvosobno stanovanje Smoletova 13, Ljubljana (49,44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</si>
  <si>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 xml:space="preserve">                          / 1 x 32 A 5P (380 V)</t>
  </si>
  <si>
    <t>125 A 5P (380 V) / 1 x 63 A 5P (380 V)</t>
  </si>
  <si>
    <t xml:space="preserve">                          / 3 x 125 A 3P (230 V)</t>
  </si>
  <si>
    <t xml:space="preserve">                         / 3 x 16 A - šuko (230 V)</t>
  </si>
  <si>
    <r>
      <t>32 A 5P (230 V) - 5 x 6 mm</t>
    </r>
    <r>
      <rPr>
        <vertAlign val="superscript"/>
        <sz val="10"/>
        <rFont val="Arial"/>
        <family val="2"/>
        <charset val="238"/>
      </rPr>
      <t>2</t>
    </r>
  </si>
  <si>
    <t>dolžina: 30 m</t>
  </si>
  <si>
    <t>dolžina: 20 m</t>
  </si>
  <si>
    <t>HdCam - DVCAM, DV</t>
  </si>
  <si>
    <t>HdCam - BetaCam SP</t>
  </si>
  <si>
    <t>HdCam - Digital BetaCam</t>
  </si>
  <si>
    <t>HdCam - SVHS / VHS</t>
  </si>
  <si>
    <t>HdCam - DVD</t>
  </si>
  <si>
    <t>PREPISI:</t>
  </si>
  <si>
    <t>Digital BetaCam - Digital BetaCam</t>
  </si>
  <si>
    <t>Digital BetaCam - BetaCam SP</t>
  </si>
  <si>
    <t>DVD - DVD</t>
  </si>
  <si>
    <t>BetaCam SP - BetaCam SP</t>
  </si>
  <si>
    <t xml:space="preserve">DVCAM / DV - BetaCam SP </t>
  </si>
  <si>
    <t>HDV - BetaCam SP</t>
  </si>
  <si>
    <t>Digital BetaCam - DVCAM / DV</t>
  </si>
  <si>
    <t>BetaCam SP - DVCAM / DV</t>
  </si>
  <si>
    <t>HDV - DVCAM / DV</t>
  </si>
  <si>
    <t>DVCAM / DV - DVCAM / DV</t>
  </si>
  <si>
    <t>SVHS / VHS - DVCAM / DV</t>
  </si>
  <si>
    <t>SVHS / VHS - DVD</t>
  </si>
  <si>
    <t>SVHS / VHS - SVHS / VHS</t>
  </si>
  <si>
    <t>DVCAM / DV - DVD</t>
  </si>
  <si>
    <t>HDV - DVD</t>
  </si>
  <si>
    <t>BetaCam SP - DVD</t>
  </si>
  <si>
    <t xml:space="preserve">Digital BetaCam - DVD </t>
  </si>
  <si>
    <t xml:space="preserve">Digital BetaCam - SVHS / VHS </t>
  </si>
  <si>
    <t>BetaCam SP - Digital BetaCam</t>
  </si>
  <si>
    <t>BetaCam SP - SVHS / VHS</t>
  </si>
  <si>
    <t>HDV - Digital BetaCam</t>
  </si>
  <si>
    <t>HDV - SVHS / VHS</t>
  </si>
  <si>
    <t xml:space="preserve">DVCAM / DV - Digital BetaCam </t>
  </si>
  <si>
    <t>DVCAM / DV - SVHS / VHS</t>
  </si>
  <si>
    <t>snemanje</t>
  </si>
  <si>
    <t>gradnja/podiranje</t>
  </si>
  <si>
    <t>SACHTLER dolge</t>
  </si>
  <si>
    <t>SACHTLER srednje</t>
  </si>
  <si>
    <t>SACHTLER kratke</t>
  </si>
  <si>
    <t>SACHTLER baby</t>
  </si>
  <si>
    <t xml:space="preserve">IANIRO 10 kW 220 V  </t>
  </si>
  <si>
    <t xml:space="preserve">IANIRO 5 kW 220 V </t>
  </si>
  <si>
    <t xml:space="preserve">IANIRO 2 kW 220 V </t>
  </si>
  <si>
    <t xml:space="preserve">IANIRO 1000 W 220 V </t>
  </si>
  <si>
    <t xml:space="preserve">IANIRO 650 W 220 V </t>
  </si>
  <si>
    <r>
      <t>SACHTLER 10 kW 220 V</t>
    </r>
    <r>
      <rPr>
        <sz val="8"/>
        <rFont val="Arial"/>
        <family val="2"/>
        <charset val="238"/>
      </rPr>
      <t xml:space="preserve">   </t>
    </r>
  </si>
  <si>
    <t xml:space="preserve">SACHTLER 5 kW 220 V  </t>
  </si>
  <si>
    <t xml:space="preserve">SACHTLER 2 kW 220 V  </t>
  </si>
  <si>
    <t xml:space="preserve">SACHTLER 1 kW 220 V  </t>
  </si>
  <si>
    <t>Delovna luč 500 W 220 V s stativom</t>
  </si>
  <si>
    <t>Producentska pisarna (N03)</t>
  </si>
  <si>
    <t>Producentska pisarna (N05)</t>
  </si>
  <si>
    <t>Producentska pisarna (N10)</t>
  </si>
  <si>
    <t>TEHNIČNO OSEBJE  /  SKUPAJ /</t>
  </si>
  <si>
    <t>ATELJEJI IN PRODUKCIJSKI PROSTORI  /  SKUPAJ /</t>
  </si>
  <si>
    <t>SNEMALNA TEHNIKA  / SKUPAJ /</t>
  </si>
  <si>
    <t>SCENSKA TEHNIKA  / SKUPAJ /</t>
  </si>
  <si>
    <t xml:space="preserve">FILMGEAR 5 kW 220 V  </t>
  </si>
  <si>
    <t xml:space="preserve">FILMGEAR 2 kW 220 V  </t>
  </si>
  <si>
    <t xml:space="preserve">FILMGEAR 1 kW 220 V  </t>
  </si>
  <si>
    <t>MANFROTTO D220 Grip Helper /zglob/</t>
  </si>
  <si>
    <t>MANFROTTO C150 /kljuka/</t>
  </si>
  <si>
    <t xml:space="preserve">MANFROTTO D400 univerzalni zglob 4,5"(28/28 mm) </t>
  </si>
  <si>
    <t>Model 1980 /klešče/</t>
  </si>
  <si>
    <t>Par 64 /klešče/</t>
  </si>
  <si>
    <t>MANFROTTO  035 Super Clamp - max. 15 kg</t>
  </si>
  <si>
    <t>Model 1720  /spone/</t>
  </si>
  <si>
    <t>MANFROTTO 143N Magic arm s fiksirno ročko, max. 3 kg</t>
  </si>
  <si>
    <t>MANFROTTO 244N /roka s fiksirnim vijakom/ , max. 3 kg</t>
  </si>
  <si>
    <t>MANFROTTO C622 /podaljšek za stativ - mali/</t>
  </si>
  <si>
    <t xml:space="preserve">MANFROTTO C624 /podaljšek za stativ - srednji/ </t>
  </si>
  <si>
    <t xml:space="preserve">MANFROTTO C626  /podaljšek za stativ - večji/ </t>
  </si>
  <si>
    <t>MANFROTTO C350N  /klešče za cev/,  od 100 do 300 kg</t>
  </si>
  <si>
    <t>MANFROTTO C339UH  /škarjaste klešče z univerz.glavo/  (75 kg)</t>
  </si>
  <si>
    <t xml:space="preserve">MANFROTTO 241  /vakum.držalo z zglobom in odprtino 16 mm/ </t>
  </si>
  <si>
    <t xml:space="preserve">MANFROTTO F1000  /vakum.držalo z zglobom in zatičem 16 mm/ </t>
  </si>
  <si>
    <t xml:space="preserve">MANFROTTO F809  /plošča s kotnim nosilcem/ </t>
  </si>
  <si>
    <t xml:space="preserve">MANFROTTO F810  /plošča z zglobom/ </t>
  </si>
  <si>
    <t>MANFROTTO F300  /plošča z nosilcem 28 mm/</t>
  </si>
  <si>
    <t xml:space="preserve">IANIRO /baricuda cev 3,00 m/ </t>
  </si>
  <si>
    <t xml:space="preserve">IANIRO /baricuda cev 1,70 m/ </t>
  </si>
  <si>
    <t xml:space="preserve">IANIRO /baricuda cev 1,10 m/ </t>
  </si>
  <si>
    <t>IANIRO /baricuda podaljšek 1,50 m/</t>
  </si>
  <si>
    <t>IANIRO /baricuda podaljšek 1,00 m/</t>
  </si>
  <si>
    <t xml:space="preserve">MANFROTTO 423  /baricuda cev  2.1 - 3.7 m/ </t>
  </si>
  <si>
    <t>MANFROTTO 423  /baricuda cev  1.5 - 2.7 m/</t>
  </si>
  <si>
    <t xml:space="preserve">MANFROTTO 423  /baricuda cev 1.0 - 1.7 m/ </t>
  </si>
  <si>
    <t xml:space="preserve">MANFROTTO 033  /baricuda podaljšek Ø 40 mm x 2 m/ </t>
  </si>
  <si>
    <t xml:space="preserve">MANFROTTO 034  /baricuda podaljšek Ø 40 mm x 1.5 m/ </t>
  </si>
  <si>
    <t>MANFROTTO FF3260  /vmesnik (adapter 28 mm / 16 mm)/</t>
  </si>
  <si>
    <t xml:space="preserve">MANFROTTO E250  /zatič-vmesnik 16/16/ </t>
  </si>
  <si>
    <t xml:space="preserve">MANFROTTO E200  /zatič-vmesnik 28/16mm/  </t>
  </si>
  <si>
    <t xml:space="preserve">MANFROTTO F830  /kroglični zglob-zatič  16/16/   </t>
  </si>
  <si>
    <t xml:space="preserve">MANFROTTO G200 Sand Bag /utežna vreča (16 kg)/ </t>
  </si>
  <si>
    <t xml:space="preserve">MANFROTTO 237  /gibljiva roka z navojem 3/8" ženski, 1/4" moški/ </t>
  </si>
  <si>
    <t>MODULARNI OKVIR 600/600cm (20"x20") v transportni torbi</t>
  </si>
  <si>
    <t>butterfly ARTIFICIAL SILK   600/600 cm</t>
  </si>
  <si>
    <t>butterfly SOFT DIFUZOR GRID    600/600 cm</t>
  </si>
  <si>
    <t>butterfly SOFT DIFUZOR LIGHT GRID   600/600 cm</t>
  </si>
  <si>
    <t>butterfly GRIFOLYN ČRN/BEL   600/600 cm</t>
  </si>
  <si>
    <t>butterfly SREBRN/BEL   600/600 cm</t>
  </si>
  <si>
    <t>butterfly SUNFIRE/SREBRN   600/600 cm</t>
  </si>
  <si>
    <t>MODULARNI OKVIR 360/360cm (12"x12") v transportni torbi</t>
  </si>
  <si>
    <t>MODULARNI OKVIR 180/180cm (6"x6") v transportni torbi</t>
  </si>
  <si>
    <t>butterfly SOFT DIFUZOR GRID    360/360 cm</t>
  </si>
  <si>
    <t>butterfly SOFT DIFUZOR LIGHT GRID   360/3600 cm</t>
  </si>
  <si>
    <t>butterfly ARTIFICIAL SILK    360/360 cm</t>
  </si>
  <si>
    <t>butterfly SILK    600/600 cm</t>
  </si>
  <si>
    <t>butterfly SILK 1/4 STOP   600/600 cm</t>
  </si>
  <si>
    <t>butterfly SILK   360/360 cm</t>
  </si>
  <si>
    <t>butterfly SILK 1/4 STOP   360/360 cm</t>
  </si>
  <si>
    <t>butterfly GRIFOLYN ČRN/BEL   360/360 cm</t>
  </si>
  <si>
    <t>butterfly SREBRN/BEL   360/3600 cm</t>
  </si>
  <si>
    <t>butterfly SUNFIRE/SREBRN   360/360 cm</t>
  </si>
  <si>
    <t>butterfly SILK    180/180 cm</t>
  </si>
  <si>
    <t>butterfly SILK 1/4 STOP   180/180 cm</t>
  </si>
  <si>
    <t>butterfly ARTIFICIAL SILK    180/180 cm</t>
  </si>
  <si>
    <t>butterfly SOFT DIFUZOR GRID    180/180 cm</t>
  </si>
  <si>
    <t>butterfly SOFT DIFUZOR LIGHT GRID   180/180 cm</t>
  </si>
  <si>
    <t>butterfly GRIFOLYN ČRN/BEL   180/180 cm</t>
  </si>
  <si>
    <t>butterfly WHITE/BLOCK  180/180 cm</t>
  </si>
  <si>
    <t>butterfly SREBRN/BEL   180/180 cm</t>
  </si>
  <si>
    <t>butterfly SUNFIRE/SREBRN   180/180 cm</t>
  </si>
  <si>
    <t>16A - šuko / 3 x šuko (230 V) - razdelilec</t>
  </si>
  <si>
    <t>16A 5P (380 v) / 3 x 16 A - šuko (230 V) - razdelilec</t>
  </si>
  <si>
    <t>16A 3P (230 V) / 1 x šuko (230 V) - adapter</t>
  </si>
  <si>
    <t>32A 3P (230 V) / 3 x šuko (230 V) - razdelilec</t>
  </si>
  <si>
    <t>32A 5P (380 V) / 3 x 32 A 3P (230 V) - razdelilec</t>
  </si>
  <si>
    <t>63A 5P(380 V) / 2 x 63 A 5P (380 V) - razdelilec</t>
  </si>
  <si>
    <t>63A 3P (230 V) / 2 x 32A 3P (230 V)</t>
  </si>
  <si>
    <t>63A 5P / 2x 32A 5P</t>
  </si>
  <si>
    <t>125A 3P / 2x 63A 3P</t>
  </si>
  <si>
    <t>schuko / 32A 3P</t>
  </si>
  <si>
    <t>schuko / 16A 3P</t>
  </si>
  <si>
    <t>SVETLOBNA TEHNIKA  /SKUPAJ/</t>
  </si>
  <si>
    <t>Tiristor/dimmer ADB MEMORACK 30 3x12 kW</t>
  </si>
  <si>
    <t>NAGRA magnetofon IV-S quartz</t>
  </si>
  <si>
    <t>NAGRA magnetofon 4.2 quartz</t>
  </si>
  <si>
    <t>NAGRA magnetofon IV-L quartz</t>
  </si>
  <si>
    <t>SENNHEISER MKH 60 P 48 kondenz.usmer.mikrofon (s priborom)</t>
  </si>
  <si>
    <t xml:space="preserve">SENNHEISER kondenz. miniaturni žični mikrofon MKE 40-3 + K3N </t>
  </si>
  <si>
    <t>SOUNDFIELD ST 250 stereo mikrofon s komplet priborom RYCOTE</t>
  </si>
  <si>
    <t>SENNHEISER prenosni MINIRACK za sprejemnike EK 3241-B</t>
  </si>
  <si>
    <r>
      <t xml:space="preserve">SENNHEISER antenski sistem: </t>
    </r>
    <r>
      <rPr>
        <sz val="9"/>
        <rFont val="Arial"/>
        <family val="2"/>
        <charset val="238"/>
      </rPr>
      <t>GZ 1036 TV, AB 1036-UHF</t>
    </r>
  </si>
  <si>
    <t>VDB 1404 (140-500 cm) mikrofonska palica</t>
  </si>
  <si>
    <t>VDB 805 (80-350 cm) mikrofonska palica</t>
  </si>
  <si>
    <t>VDB midi (100-400 cm) mikrofonska palica</t>
  </si>
  <si>
    <t>AMBIENT QP 4140 (145-540 cm) mikrofonska palica</t>
  </si>
  <si>
    <t>AMBIENT QP 480 (105-350 cm) mikrofonska palica</t>
  </si>
  <si>
    <t xml:space="preserve">SENNHEISER dinamični mikrofoni: D900 AKG, MD 421N </t>
  </si>
  <si>
    <t>BEYER DT 48  slušalke (stereo, 200 ohm/sistem)</t>
  </si>
  <si>
    <t>AKG K 271 STUDIO stereo slušalke</t>
  </si>
  <si>
    <t>SENNHEISER vetrobran pena-mala</t>
  </si>
  <si>
    <t>SENNHEISER vetrobran pena-velika</t>
  </si>
  <si>
    <t>SENNHEISER vetrobran košara-mala</t>
  </si>
  <si>
    <t>SENNHEISER vetrobran-košara-velika</t>
  </si>
  <si>
    <t>SENNHEISER vetrobran-maček-mali</t>
  </si>
  <si>
    <t>SENNHEISER vetrobran-maček-velik</t>
  </si>
  <si>
    <t>SENNHEISER pistol grip (amortizer)</t>
  </si>
  <si>
    <t xml:space="preserve">SENNHEISER MKH 805T,MKH 816T/3, MKH 416T, MKH 416T/3 </t>
  </si>
  <si>
    <t>SENNHEISER MKH 70 P 48 kondenz.usmer.mikrofon (s priborom)</t>
  </si>
  <si>
    <t>AMBIENT QP 4140W (145-540 cm) mikr. palica z vgrajenim kablom</t>
  </si>
  <si>
    <t>AMBIENT QP 480 W (105-350 cm) mikr. palica z vgrajenim kablom</t>
  </si>
  <si>
    <t xml:space="preserve">SOUND DEVICES HX-3 prenosni delilnik/ojačevalnik signala </t>
  </si>
  <si>
    <t>TONSKA TEHNIKA  /SKUPAJ/</t>
  </si>
  <si>
    <t>FUNDUS GARDEROBE /SKUPAJ/</t>
  </si>
  <si>
    <t>FUNDUS REKVIZITOV /SKUPAJ/</t>
  </si>
  <si>
    <t>HDV - HDCAM</t>
  </si>
  <si>
    <t>Vzporedni prepis na:</t>
  </si>
  <si>
    <t>Digibeta</t>
  </si>
  <si>
    <t>Beta SP</t>
  </si>
  <si>
    <t xml:space="preserve"> DV/DVCAM/HDV</t>
  </si>
  <si>
    <t xml:space="preserve"> DVD</t>
  </si>
  <si>
    <t xml:space="preserve"> VHS</t>
  </si>
  <si>
    <t>Nalaganje, kodiranje in izvoz materiala (Video montaža):</t>
  </si>
  <si>
    <t>Nalaganje/prepisi: (VM - CMR2):</t>
  </si>
  <si>
    <t>Video tehnik</t>
  </si>
  <si>
    <t>kodiranje in izvoz zajetega materiala
 v različne formate (quick time, mpeg1,mpeg2, Wma, OMF, wav, mp3...)</t>
  </si>
  <si>
    <t>nalaganje video in avdio materiala
 iz različnih formatov (avi, targa, tif, wav,mp3) iz zunanjih medijev</t>
  </si>
  <si>
    <t>DVD autoring enostavnega DVD-ja
 iz že naloženega materiala</t>
  </si>
  <si>
    <t xml:space="preserve">Audio Prepisi: </t>
  </si>
  <si>
    <t xml:space="preserve">VIDEO POSTPRODUKCIJA / SKUPAJ / </t>
  </si>
  <si>
    <t>iz/na HDCAM</t>
  </si>
  <si>
    <t>iz/na Digibeta</t>
  </si>
  <si>
    <t>iz/na Beta SP</t>
  </si>
  <si>
    <t>iz/na DV/DVCAM/HDV</t>
  </si>
  <si>
    <t>iz/na  DAT</t>
  </si>
  <si>
    <t>iz/na DVD</t>
  </si>
  <si>
    <t>polaganje zvoka iz Protools audio
 montaže na  HDCAM</t>
  </si>
  <si>
    <t>polaganje zvoka iz Protools audio
 montaže na  Digibeto</t>
  </si>
  <si>
    <t>polaganje zvoka iz Protools audio
 montaže na  Beto SP</t>
  </si>
  <si>
    <t>FLO LUČI (balast, vmes. Kabel, žarnice KF55 in KF32)</t>
  </si>
  <si>
    <t>FILMGEAR FLO-BOX DOUBLE SYSTEM 60 cm</t>
  </si>
  <si>
    <t>FILMGEAR FLO-BOX 4-BANK SYSTEM 60 cm</t>
  </si>
  <si>
    <t>KINOFLO SINGLE SYSTEM 60 cm</t>
  </si>
  <si>
    <t>KINOFLO SINGLE KIT-130 - 12 V  36 cm (2 reflek.)</t>
  </si>
  <si>
    <t>KINOFLO MINI-FLO KIT-131 220/230 V  21,2 cm (2 reflek.)</t>
  </si>
  <si>
    <t xml:space="preserve">KINOFLO 4-BANK SYSTEM  120 cm </t>
  </si>
  <si>
    <t xml:space="preserve">KINOFLO DOUBLE SYSTEM 120 cm </t>
  </si>
  <si>
    <t xml:space="preserve">KINOFLO SINGLE SYSTEM 120 cm </t>
  </si>
  <si>
    <t xml:space="preserve">KINOFLO 4-BANK SYSTEM 60 cm </t>
  </si>
  <si>
    <t xml:space="preserve">KINOFLO DOUBLE SYSTEM  60 cm </t>
  </si>
  <si>
    <t>120x60 cm</t>
  </si>
  <si>
    <t>K-TEK K-202 (119-506 cm) mikrofonska palica</t>
  </si>
  <si>
    <t>K-TEK K-152 (94-386 cm) mikrofonska palica</t>
  </si>
  <si>
    <t>Obratovalni stroški za delo v CMR2</t>
  </si>
  <si>
    <t>število dni</t>
  </si>
  <si>
    <t>Agregatist</t>
  </si>
  <si>
    <t>AGREGAT</t>
  </si>
  <si>
    <t>Filmski mobilni agregat 200 KVA / 160 KW na kamionu</t>
  </si>
  <si>
    <t>Priročno skladišče (P74)</t>
  </si>
  <si>
    <t>Priročno skladišče (P79)</t>
  </si>
  <si>
    <t>Priročno skladišče (K30)</t>
  </si>
  <si>
    <t>Hlače</t>
  </si>
  <si>
    <t>Suknjič</t>
  </si>
  <si>
    <t>Obleka/kostim</t>
  </si>
  <si>
    <t>Krilo</t>
  </si>
  <si>
    <t>Plašč</t>
  </si>
  <si>
    <t>Srajca/bluza</t>
  </si>
  <si>
    <t>Ženska obleka</t>
  </si>
  <si>
    <t>Perilo</t>
  </si>
  <si>
    <t>Krznen plašč</t>
  </si>
  <si>
    <t>Krzneni dodatki/pokrivala</t>
  </si>
  <si>
    <t>Navadno pokrivalo</t>
  </si>
  <si>
    <t>Trenirka/pižama</t>
  </si>
  <si>
    <t>Pletenina</t>
  </si>
  <si>
    <t>Majica</t>
  </si>
  <si>
    <t>Ruta/šal</t>
  </si>
  <si>
    <t>Dodatki</t>
  </si>
  <si>
    <t>Čevlji/škornji</t>
  </si>
  <si>
    <t>Telovnik</t>
  </si>
  <si>
    <t>Delovni plašč/pajac</t>
  </si>
  <si>
    <t>Jakna/bunda</t>
  </si>
  <si>
    <t>Prt/zavesa</t>
  </si>
  <si>
    <t xml:space="preserve">Stilna obleka - ženska </t>
  </si>
  <si>
    <t>Stilna obleka - moška</t>
  </si>
  <si>
    <t>Veliko pohištvo (kovinska omara, miza sejna, pult-šank gostilniški</t>
  </si>
  <si>
    <t>Malo pohištvo (nočna omarica, kuhinjska napa)</t>
  </si>
  <si>
    <t>Stoli, klopi (stol navaden, lesen, klop kmečka)</t>
  </si>
  <si>
    <t>Stavbno pohištvo in oprema - veliko (okenski okvirji)</t>
  </si>
  <si>
    <t>Stavbno pohištvo in oprema - malo (umivalnik, kopalna kad)</t>
  </si>
  <si>
    <t>Aparati veliki (kovinska blagajna, radiator električni)</t>
  </si>
  <si>
    <t>Aparati mali (kasetofon starejši, likalnik, radio starejši)</t>
  </si>
  <si>
    <t>Postelje, zofe,sedežne postelje (fotelj, kavč, kanape)</t>
  </si>
  <si>
    <t>Vozila (moped, kolo, voziček)</t>
  </si>
  <si>
    <t>Posoda (lonec, krožnik, skleda)</t>
  </si>
  <si>
    <t>Pleteno (košara, pletenka)</t>
  </si>
  <si>
    <t>Papir (knjige, fascikli)</t>
  </si>
  <si>
    <t>Tekstil - dragocen (preproge, vezeni prti, prapori)</t>
  </si>
  <si>
    <t>Tekstil - navaden (brisače, rjuhe)</t>
  </si>
  <si>
    <t>Kipci mali, slike, okvirji, plakati</t>
  </si>
  <si>
    <t>Kipci veliki, scenski elementi, stebri</t>
  </si>
  <si>
    <t>Svetila (laterne, svečniki, stropne bunke)</t>
  </si>
  <si>
    <t>Orodje (orodje kmečko leseno, ročna škropilnica)</t>
  </si>
  <si>
    <t>Veliki predmeti (športni rekviziti, kmečke skrinje)</t>
  </si>
  <si>
    <t>Mali predmeti (napisna tabla, koš za dežnike, drobni rekviziti razni)</t>
  </si>
  <si>
    <t>Stara filmska tehnika (stare skypen luči, stari stativi)</t>
  </si>
  <si>
    <t>Priročno skladišče (K33)</t>
  </si>
  <si>
    <t>Priročno skladišče (K34)</t>
  </si>
  <si>
    <t>Sobopleskarska delavnica (P71)</t>
  </si>
  <si>
    <t>Kontrolna soba (P18)</t>
  </si>
  <si>
    <t>Skladišče scenskih elementov (P70)</t>
  </si>
  <si>
    <t>PARKIRIŠČE</t>
  </si>
  <si>
    <t>Parkirišče 12,5 m² na enoto</t>
  </si>
  <si>
    <t>ARRI ALEXA XT Plus Pro Camera Set</t>
  </si>
  <si>
    <t>ND 1.2</t>
  </si>
  <si>
    <t>WTR/WHT Ultra Pol Circular</t>
  </si>
  <si>
    <t>ND Grad HE 0.3</t>
  </si>
  <si>
    <t>ND Grad HE 0.6</t>
  </si>
  <si>
    <t>ND Grad HE 0.9</t>
  </si>
  <si>
    <t>ND Grad SE 0.3</t>
  </si>
  <si>
    <t>ND Grad SE 0.6</t>
  </si>
  <si>
    <t>ND Grad SE 0.9</t>
  </si>
  <si>
    <t xml:space="preserve">Senčnik </t>
  </si>
  <si>
    <r>
      <t>Lesena podlaga za tračnice,</t>
    </r>
    <r>
      <rPr>
        <sz val="9"/>
        <rFont val="Arial"/>
        <family val="2"/>
        <charset val="238"/>
      </rPr>
      <t xml:space="preserve"> dolžina 3 m</t>
    </r>
  </si>
  <si>
    <t>Ploščki za podlaganje</t>
  </si>
  <si>
    <t>AATON - CANTAR-X3, digitalni 24 stezni prenosni snemalnik</t>
  </si>
  <si>
    <t>AATON - CANTAR-X2, digitalni 8 stezni prenosni snemalnik</t>
  </si>
  <si>
    <t>(Digitalna montaža slike 3 je trenutno zasedena).</t>
  </si>
  <si>
    <t>DIGITALNA MONTAŽA SLIKE 1</t>
  </si>
  <si>
    <t>iz/na Blu-Ray</t>
  </si>
  <si>
    <t xml:space="preserve"> Dolby digital miks - SRD/SR/DCP</t>
  </si>
  <si>
    <t xml:space="preserve">DCP, 35mm, 16mm, Beta, HDCam, Digi Beta, Beta SP, VHS, S-VHS, multimedija </t>
  </si>
  <si>
    <t>GFM - GF-8 Kran z nosilcem in priborom na vozičku</t>
  </si>
  <si>
    <t>THOMA - daljinsko vodena glava TR3</t>
  </si>
  <si>
    <t>EASYRIG - Vario 5 (+ Serene)</t>
  </si>
  <si>
    <t>GFM - uvozna rampa</t>
  </si>
  <si>
    <t>GFM - bazooke 10, 20, 30, 40, 50 cm</t>
  </si>
  <si>
    <t>GFM - hidravlična bazooka</t>
  </si>
  <si>
    <t>PANTHER - stranski nastavljiv podaljšek (I-Bangi)</t>
  </si>
  <si>
    <t>PANTHER - pribor + dežna zaščita</t>
  </si>
  <si>
    <t>ELEMACK - bazooke 30, 40, 50 cm</t>
  </si>
  <si>
    <t>ALU A lestev - višina 180 cm</t>
  </si>
  <si>
    <t>ALU cev</t>
  </si>
  <si>
    <t>ALU A lestev - višina 290 cm</t>
  </si>
  <si>
    <t>Zaboji - (Apple Box) 4/1</t>
  </si>
  <si>
    <t>MEŠALNICA ZVOKA I.</t>
  </si>
  <si>
    <t>&gt; REKAPITULACIJA VREDNOSTI</t>
  </si>
  <si>
    <t>dežurstvo električarja in klimaša / uro</t>
  </si>
  <si>
    <t>Jedilnica s pripadajočimi prostori (K01, 03, 04)</t>
  </si>
  <si>
    <t>Kuhinjski prostori (K05, 06, 07)</t>
  </si>
  <si>
    <t>Producentska pisarna (N08)</t>
  </si>
  <si>
    <t>Producentska pisarna (N09)</t>
  </si>
  <si>
    <t>Producentska pisarna (N09c)</t>
  </si>
  <si>
    <t>Producentska pisarna (N12)</t>
  </si>
  <si>
    <t>Producentska pisarna (N14)</t>
  </si>
  <si>
    <t>Producentska pisarna (N28)</t>
  </si>
  <si>
    <t>Producentska pisarna (N33)</t>
  </si>
  <si>
    <t>Producentska pisarna (N34)</t>
  </si>
  <si>
    <t>Producentska pisarna (N35)</t>
  </si>
  <si>
    <t xml:space="preserve">TEHNIČNO OSEBJE </t>
  </si>
  <si>
    <t>PROJEKCIJSKA DVORANA</t>
  </si>
  <si>
    <t>PROJEKCIJE</t>
  </si>
  <si>
    <t>ND 0.3</t>
  </si>
  <si>
    <t>ND 0.6</t>
  </si>
  <si>
    <t>ND 0.9</t>
  </si>
  <si>
    <t xml:space="preserve">SCENSKI VOZIČKI &amp; KRAN </t>
  </si>
  <si>
    <t>Zagozde (1 zaboj)</t>
  </si>
  <si>
    <t>FILMGEAR 5 kW Space Light Set</t>
  </si>
  <si>
    <t>&gt; PROJEKCIJSKA DVORANA</t>
  </si>
  <si>
    <t>AVDIO POSTPRODUKCIJA</t>
  </si>
  <si>
    <t>AVDIO STUDIO 1</t>
  </si>
  <si>
    <t>AVDIO STUDIO 2</t>
  </si>
  <si>
    <t>AVDIO STUDIO 4</t>
  </si>
  <si>
    <t>AVDIO TRANSFER</t>
  </si>
  <si>
    <t>SKUPAJ AVDIO POSTPRODUKCIJA</t>
  </si>
  <si>
    <t>&gt; AVDIO POSTPRODUKCIJA</t>
  </si>
  <si>
    <t xml:space="preserve">GARAŽA </t>
  </si>
  <si>
    <r>
      <t>Garaža (P64) (33,20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</si>
  <si>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>LED LUČI - komplet v torbi</t>
  </si>
  <si>
    <t xml:space="preserve">Senčilo (cutter/flag) </t>
  </si>
  <si>
    <t>Senčilo (cutter/flag)  48" x 24"</t>
  </si>
  <si>
    <t>Senčilo (cutter/flag)  10"x42"</t>
  </si>
  <si>
    <t>Okvir z enojnim črnim platnom 48"x48" (flag)</t>
  </si>
  <si>
    <t xml:space="preserve">Pedenine - 20 kom </t>
  </si>
  <si>
    <t>CARDELLINI - End jaw - spona</t>
  </si>
  <si>
    <t>CARDELLINI - Center jaw - spona</t>
  </si>
  <si>
    <t>CARDELLINI - Extra long center jaw - spona</t>
  </si>
  <si>
    <t>CARDELLINI - Clamp with 3/8"- spona</t>
  </si>
  <si>
    <t>CARDELLINI - Mini clamp - spona</t>
  </si>
  <si>
    <t>Produkcijski prostor (P72)</t>
  </si>
  <si>
    <t>Torba/kovček</t>
  </si>
  <si>
    <t>MANFROTTO D200 Grip Head /zglob/</t>
  </si>
  <si>
    <t>DIGITALNE FILMSKE KAMERE</t>
  </si>
  <si>
    <t>ARRI ALEXA MINI Camera Set</t>
  </si>
  <si>
    <t>MANFROTTO D520 40" Extension Arm /palica/</t>
  </si>
  <si>
    <t>GFM - GF Lite Dolly</t>
  </si>
  <si>
    <t>PANTHER - Lightweight Jib</t>
  </si>
  <si>
    <t>PANTHER - Super Jib II - Standard V</t>
  </si>
  <si>
    <t>GFM - Combi rig</t>
  </si>
  <si>
    <t>GFM - GF Primo Dolly</t>
  </si>
  <si>
    <t>ARRI SKY PANEL 120-C</t>
  </si>
  <si>
    <t>OSTALO</t>
  </si>
  <si>
    <t>Bebob VS4-RL 4 kanalni V-Lock polnilnik</t>
  </si>
  <si>
    <t>Bebob V200 baterija</t>
  </si>
  <si>
    <t xml:space="preserve">Bebob V150 baterija </t>
  </si>
  <si>
    <t>ZAXCOM DPA 4063 miniaturni mikrofon z adapterjem</t>
  </si>
  <si>
    <t>ZAXCOM TRXLA 3.6 oddajnik</t>
  </si>
  <si>
    <t>ZAXCOM ZMT 3.6 miniaturni oddajnik</t>
  </si>
  <si>
    <t>ZAXCOM QRX 235 dvokanalni sprejemnik</t>
  </si>
  <si>
    <t>polnilne baterije NP-50 in polnilec baterij NP 50</t>
  </si>
  <si>
    <t>polnilne baterije AA in polnilec baterij AA</t>
  </si>
  <si>
    <t>polnilne baterije V-mount in polnilec baterij V-mount</t>
  </si>
  <si>
    <t>SENNHEISER UHF mikroport EK 3241-B, SK 5212-B, MKE 1-4-3</t>
  </si>
  <si>
    <t>SENNHEISER UHF mikroport EM 3532-U, SK 50, MKE 2-4-3-C</t>
  </si>
  <si>
    <t>SENNHEISER UHF mikroport EK4015, SK 50, MKE 2-4-3-C</t>
  </si>
  <si>
    <t>PRENOSNI SNEMALNIKI ZVOKA</t>
  </si>
  <si>
    <t>MIKROFONI</t>
  </si>
  <si>
    <t>BREZŽIČNI MIKROFONI</t>
  </si>
  <si>
    <t>MIKROFONSKE PALICE</t>
  </si>
  <si>
    <t>PRIBOR</t>
  </si>
  <si>
    <t>DIOPTRI</t>
  </si>
  <si>
    <t>ARRIMAX 18/12         18 kW / 12 kW 220V</t>
  </si>
  <si>
    <r>
      <t xml:space="preserve">SCHNEIDER +2,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138 mm</t>
    </r>
  </si>
  <si>
    <t>GFM - nizka platforma za GF - Primo</t>
  </si>
  <si>
    <t>GFM - pribor za Primo Dolly</t>
  </si>
  <si>
    <t>GFM - U-Bangi 1m + 2m</t>
  </si>
  <si>
    <t>GFM - tračnice / zavojna (diameter =6m)</t>
  </si>
  <si>
    <t xml:space="preserve">GFM - hidravlična bazooka </t>
  </si>
  <si>
    <t>GFM - 3D combi rig</t>
  </si>
  <si>
    <t xml:space="preserve">GFM - vrtljiv nosilec za Combi-Rig </t>
  </si>
  <si>
    <t>GFM - nivelacijski adapter za off-set (mitchell)</t>
  </si>
  <si>
    <t>GFM - pokončni adapter (ball) 150 mm (100 mm)</t>
  </si>
  <si>
    <t>GFM - pokončni adapter (mitchell) nivelacijski</t>
  </si>
  <si>
    <t>GFM - reducirni obroč (ball) 150 mm =&gt; 100 mm</t>
  </si>
  <si>
    <t>GFM - reducirni obroč (ball) 100 mm =&gt; 75 mm</t>
  </si>
  <si>
    <t>GFM - stranski podaljšek za glavo (ball) 150 mm -</t>
  </si>
  <si>
    <t>GFM - stranski podaljšek za glavo (mitchell) -</t>
  </si>
  <si>
    <t xml:space="preserve">GFM - stranski podaljšek za glavo (mitchell) - </t>
  </si>
  <si>
    <t>ELEMACK - pokončni adapter (mitchell) nivelacijski</t>
  </si>
  <si>
    <t xml:space="preserve">ELEMACK - stranski podaljšek za glavo (ball) 150 mm </t>
  </si>
  <si>
    <t xml:space="preserve">GFM - križ (dolg) </t>
  </si>
  <si>
    <t xml:space="preserve">GFM - križ (kratek) </t>
  </si>
  <si>
    <t>GFM - križ kratek + platforma</t>
  </si>
  <si>
    <t>ELEMACK - križ na kolesih (dolg)</t>
  </si>
  <si>
    <r>
      <t xml:space="preserve">ELEMACK - bazooka na navijanje CM/2              </t>
    </r>
    <r>
      <rPr>
        <sz val="8"/>
        <rFont val="Arial"/>
        <family val="2"/>
        <charset val="238"/>
      </rPr>
      <t>(59-84 cm)</t>
    </r>
  </si>
  <si>
    <t xml:space="preserve">18 cm </t>
  </si>
  <si>
    <t xml:space="preserve">25 cm </t>
  </si>
  <si>
    <t>35 cm</t>
  </si>
  <si>
    <t xml:space="preserve">50 cm </t>
  </si>
  <si>
    <t xml:space="preserve">35 cm </t>
  </si>
  <si>
    <t xml:space="preserve">35 - 68 cm </t>
  </si>
  <si>
    <t xml:space="preserve">50 -115 cm </t>
  </si>
  <si>
    <t xml:space="preserve">23 cm </t>
  </si>
  <si>
    <t>41 cm</t>
  </si>
  <si>
    <t xml:space="preserve">59 - 84 cm  </t>
  </si>
  <si>
    <t>GFM - dvojni "ženski" Euro adapter</t>
  </si>
  <si>
    <t>GFM - dvojni "moški" Euro adapter</t>
  </si>
  <si>
    <t>GFM - euro adapter z 28 mm nosilcem</t>
  </si>
  <si>
    <t>GFM - euro adapter za mitchell</t>
  </si>
  <si>
    <t>GFM - euro adapter z vijakom</t>
  </si>
  <si>
    <t>GFM - euro adapter za cev</t>
  </si>
  <si>
    <t>GFM - euro adapter za dvojno cev</t>
  </si>
  <si>
    <t>AUGUSTIN - Vario šotor 3x3 m</t>
  </si>
  <si>
    <t>AUGUSTIN - Vario šotor 3x4,5 m</t>
  </si>
  <si>
    <t>ARRI SKY PANEL 60-C z dodatki</t>
  </si>
  <si>
    <t>ARRI SKY PANEL Remote Control</t>
  </si>
  <si>
    <t>ALADDIN Eye Lite AMS-02T/D - 2 mini reflektorja v kompletu</t>
  </si>
  <si>
    <t>MANFROTTO A2033L - 33" Mini base lightweight steel</t>
  </si>
  <si>
    <t xml:space="preserve">MANFROTTO D500 20" Extension Arm /palica/ </t>
  </si>
  <si>
    <t>Tiristor/dimmer R2 / E1R2 - max. 2 kW (vhod šuko, izhod šuko)</t>
  </si>
  <si>
    <t xml:space="preserve">Tiristor/dimmer 500W - varianta A / B </t>
  </si>
  <si>
    <t>ZAXCOM antenski sistem</t>
  </si>
  <si>
    <t>Voziček za prevoz tonske tehnike</t>
  </si>
  <si>
    <t>IKAN LED IF 1024, 2 reflektorja v kompletu</t>
  </si>
  <si>
    <t>WESTCOTT FLEX komplet, 3 reflektorji v kompletu</t>
  </si>
  <si>
    <t>MANFROTTO 269HDU  (Fe)</t>
  </si>
  <si>
    <t>MANFROTTO 269HDU  (Alu)</t>
  </si>
  <si>
    <t>MANFROTTO 087NW - Wind up stand  240cm</t>
  </si>
  <si>
    <t>MANFROTTO 087NW - Wind up stand  370cm</t>
  </si>
  <si>
    <t>MANFROTTO AVENGER A 1035 CS</t>
  </si>
  <si>
    <t>IANIRO železni, navadni</t>
  </si>
  <si>
    <t>GFM - tračnice / adapter iz 62cm &gt; 36cm</t>
  </si>
  <si>
    <t xml:space="preserve">GFM - tračnice/ ravne /  90 cm / (širina 62 cm) </t>
  </si>
  <si>
    <t xml:space="preserve">GFM - tračnice/ ravne / 160 cm / (širina 62 cm) </t>
  </si>
  <si>
    <t xml:space="preserve">GFM - tračnice/ ravne / 230 cm / (širina 62 cm) </t>
  </si>
  <si>
    <t>Režiserski stol</t>
  </si>
  <si>
    <t>Vodja produkcije (P39)</t>
  </si>
  <si>
    <t>ARRI SKY PANEL 30-C z dodatki</t>
  </si>
  <si>
    <t>INFORMATIVNI IZRAČUN TEHNIČNE ORGANIZACIJE FILMSKE TEHNIKE</t>
  </si>
  <si>
    <t>tehnična organizacija / dan 
na dan</t>
  </si>
  <si>
    <t xml:space="preserve">tehnična organizacija/dan </t>
  </si>
  <si>
    <t>ARRI ALEXA MINI LF Camera Set</t>
  </si>
  <si>
    <t>ARRI Hi-5 wireless follow focus</t>
  </si>
  <si>
    <t>ASTERA TITAN 8 cevi (set)</t>
  </si>
  <si>
    <t>ASTERA HELIOS 8 cevi (set)</t>
  </si>
  <si>
    <t>ASTERA NYX (set žarnic + power station)</t>
  </si>
  <si>
    <t>ASTERA BOX CRMX + IR remote control)</t>
  </si>
  <si>
    <t>APUTURE MC 4-lučni set</t>
  </si>
  <si>
    <t>ALADDIN all-in 1 color kit 50W Bi-color, 20W RGB</t>
  </si>
  <si>
    <t>ALADDIN all-in 2 color kit 100W Bi-color, 40W RGB</t>
  </si>
  <si>
    <t>EASYRIG - Cinema 3</t>
  </si>
  <si>
    <t>SCHULZ - hi hat mitchell</t>
  </si>
  <si>
    <t>SCHULZ - hi hat 150 mm bowl</t>
  </si>
  <si>
    <t>PANTHER - Classic Plus Dolly</t>
  </si>
  <si>
    <t>SOUND DEVICES, snemalni komplet</t>
  </si>
  <si>
    <t>ARRI ALEXA 35 Camera Set</t>
  </si>
  <si>
    <t>Glimmerglass 1/8</t>
  </si>
  <si>
    <t>Glimmerglass 1/4</t>
  </si>
  <si>
    <t>Glimmerglass 1/2</t>
  </si>
  <si>
    <t>Soft /FX 1/4</t>
  </si>
  <si>
    <t>Soft /FX 1/2</t>
  </si>
  <si>
    <t>Soft /FX 1</t>
  </si>
  <si>
    <t>Black Satin FX 1/8</t>
  </si>
  <si>
    <t>TIFFEN +1/2, ø 138 mm</t>
  </si>
  <si>
    <t>APUTURE ACCENT B7C 8-lučni set</t>
  </si>
  <si>
    <t>APUTURE LS600DPRO (V MOUNT ) z dodatki</t>
  </si>
  <si>
    <t>APUTURE LS600X PRO (V MOUNT ) z dodatki</t>
  </si>
  <si>
    <t>AVENGER A4050CS steel boom stand 50</t>
  </si>
  <si>
    <t>AVENGER Overhead steel stand 65 with 2 legs</t>
  </si>
  <si>
    <t>U12 Ultrabounce White/Black, 360 x 360 cm (12"x12")</t>
  </si>
  <si>
    <t>U6 Ultrabounce White/Black, 180 x 180 cm (6"x6")</t>
  </si>
  <si>
    <t>32A 5P (380V)/ 8 X 16A - šuko (230V)</t>
  </si>
  <si>
    <t>MONITORJI IN SNEMALNIKI</t>
  </si>
  <si>
    <t>TV LOGIC VFM-058W monitor</t>
  </si>
  <si>
    <t>TV LOGIC F-5A monitor</t>
  </si>
  <si>
    <t>TV LOGIC LVM-074W monitor</t>
  </si>
  <si>
    <t>TV LOGIC F-10A monitor</t>
  </si>
  <si>
    <t>TV LOGIC LVM-173W monitor</t>
  </si>
  <si>
    <t>TV LOGIC LVM-170A monitor</t>
  </si>
  <si>
    <t>TV LOGIC LVM 181S monitor</t>
  </si>
  <si>
    <t>TV LOGIC LVM-243W monitor</t>
  </si>
  <si>
    <t>SmallHD 702 Touch monitor</t>
  </si>
  <si>
    <t>SmallHD 703 Bolt monitor w/TERADEK Sidekick II</t>
  </si>
  <si>
    <t>SmallHD 1303 HDR monitor</t>
  </si>
  <si>
    <t>SOUND DEVICES PIX 240i video snemalnik</t>
  </si>
  <si>
    <t>VIDEO DEVICES PIX-E7 video snemalnik</t>
  </si>
  <si>
    <t>ATOMOS SHOGUN 7 video snemalnik</t>
  </si>
  <si>
    <t>ATOMOS SHOGUN CONNECT video snemalnik</t>
  </si>
  <si>
    <t>BLACKMAGIC 4K video snemalnik</t>
  </si>
  <si>
    <t>OBJEKTIVI  35 mm</t>
  </si>
  <si>
    <t>ZEISS Super Speed MKIII</t>
  </si>
  <si>
    <t>ZEISS Super Speed MKIII 18 mm  T1.3  distagon</t>
  </si>
  <si>
    <t>ZEISS Super Speed MKIII 25 mm  T1.3  distagon</t>
  </si>
  <si>
    <t>ZEISS Super Speed MKIII 35 mm  T1.3  distagon</t>
  </si>
  <si>
    <t>ZEISS Super Speed MKIII 50 mm  T1.3  planar</t>
  </si>
  <si>
    <t>ZEISS Super Speed MKIII 85 mm  T1.3  planar</t>
  </si>
  <si>
    <t>ZEISS Standard 135 mm  T2  planar</t>
  </si>
  <si>
    <t>ARRI/ZEISS Ultra Primes</t>
  </si>
  <si>
    <t>ARRI/ZEISS Ultra Prime 16 mm  T1.9  distagon</t>
  </si>
  <si>
    <t>ARRI/ZEISS Ultra Prime 20 mm  T1.9  distagon</t>
  </si>
  <si>
    <t>ARRI/ZEISS Ultra Prime 24 mm  T1.9  distagon</t>
  </si>
  <si>
    <t>ARRI/ZEISS Ultra Prime 32 mm  T1.9  distagon</t>
  </si>
  <si>
    <t>ARRI/ZEISS Ultra Prime 40 mm  T1.9  distagon</t>
  </si>
  <si>
    <t>ARRI/ZEISS Ultra Prime 50 mm  T1.9  planar</t>
  </si>
  <si>
    <t>ARRI/ZEISS Ultra Prime 65 mm  T1.9  planar</t>
  </si>
  <si>
    <t>ARRI/ZEISS Ultra Prime 85 mm  T1.9  planar</t>
  </si>
  <si>
    <t>ARRI/ZEISS Ultra Prime 100 mm  T1.9  sonnar</t>
  </si>
  <si>
    <t>ARRI/ZEISS Ultra Prime 135 mm  T1.9  sonnar</t>
  </si>
  <si>
    <t>ZEISS OPTON B-Speeds (Bayonet Mount)</t>
  </si>
  <si>
    <t>ZEISS OPTON B-Speed 18 mm  T1.4 distagon</t>
  </si>
  <si>
    <t xml:space="preserve">ZEISS OPTON B-Speed 25 mm  T1.4 distagon </t>
  </si>
  <si>
    <t>ZEISS OPTON B-Speed 35 mm  T1.4 distagon</t>
  </si>
  <si>
    <t>ZEISS OPTON B-Speed 50 mm  T1.4 distagon</t>
  </si>
  <si>
    <t>ZEISS OPTON B-Speed 85 mm  T1.4 distagon</t>
  </si>
  <si>
    <t>ZEISS OPTON Standard 135 mm  T2  planar</t>
  </si>
  <si>
    <t xml:space="preserve">ANGENIEUX OPTIMO 24-290 mm  T2.8 </t>
  </si>
  <si>
    <t>ARRI/FUJINON Alura 18-80 mm  T2.6</t>
  </si>
  <si>
    <t>COOKE 18-100 mm  T3.1</t>
  </si>
  <si>
    <t>COOKE 25-250 mm  T3.7</t>
  </si>
  <si>
    <t>O'CONNOR 120 EX</t>
  </si>
  <si>
    <t>O'CONNOR 2560</t>
  </si>
  <si>
    <t>DENZ Bogie</t>
  </si>
  <si>
    <t>mitchell</t>
  </si>
  <si>
    <t>bowl/mitchell</t>
  </si>
  <si>
    <t>bowl</t>
  </si>
  <si>
    <t>81 cm</t>
  </si>
  <si>
    <t>32cm</t>
  </si>
  <si>
    <t>SCHULZ HD-C dolge</t>
  </si>
  <si>
    <t>105 cm</t>
  </si>
  <si>
    <t>SCHULZ HD-C srednje</t>
  </si>
  <si>
    <t>63 cm</t>
  </si>
  <si>
    <t>SCHULZ HD-C kratke</t>
  </si>
  <si>
    <t>42 cm</t>
  </si>
  <si>
    <t>O'CONNOR 60L</t>
  </si>
  <si>
    <t>76 cm</t>
  </si>
  <si>
    <t>O'CONNOR CINE HD baby</t>
  </si>
  <si>
    <t>60 cm</t>
  </si>
  <si>
    <t>SACHTLER Dolly S</t>
  </si>
  <si>
    <t>TIFFEN 4 X 4"</t>
  </si>
  <si>
    <t>Black Pro-Mist 1/8</t>
  </si>
  <si>
    <t>Black Pro-Mist 1/4</t>
  </si>
  <si>
    <t>Black Pro-Mist 1/2</t>
  </si>
  <si>
    <t>Black Pro-Mist 1</t>
  </si>
  <si>
    <t>W 85N3</t>
  </si>
  <si>
    <t>W 85N6</t>
  </si>
  <si>
    <t>W 85N9</t>
  </si>
  <si>
    <t>W 81EF</t>
  </si>
  <si>
    <t>TIFFEN  4 x 5,6"</t>
  </si>
  <si>
    <t xml:space="preserve">ND 0.9 </t>
  </si>
  <si>
    <t>138mm Rota Pola Circular</t>
  </si>
  <si>
    <t>TIFFEN  6,6 x 6,6"</t>
  </si>
  <si>
    <t>162mm Rota Pola Circular</t>
  </si>
  <si>
    <t>Ultra Contrast 1/2</t>
  </si>
  <si>
    <t>Ultra Contrast 1</t>
  </si>
  <si>
    <t>Ultra Contrast 2</t>
  </si>
  <si>
    <t>Ultra Contrast 3</t>
  </si>
  <si>
    <t>Ultra Contrast 4</t>
  </si>
  <si>
    <t xml:space="preserve">ARRI MB 16 - za 2 filtra 4 x 4"  </t>
  </si>
  <si>
    <t>SCHNEIDER +1, ø 138 mm</t>
  </si>
  <si>
    <t>OSTALI PRIBOR ZA KAMERE</t>
  </si>
  <si>
    <t>ARRI WCU-4 wireless follow focus</t>
  </si>
  <si>
    <t>ARRI FF-3 follow focus</t>
  </si>
  <si>
    <t>TERADEK Bolt Pro 3000 wireless video set (Tx, Rx, Sidekick)</t>
  </si>
  <si>
    <t>TERADEK Bolt 6 XT wireless video set (Tx, 2x Rx)</t>
  </si>
  <si>
    <t>ARRI Ramenski stativ S-2</t>
  </si>
  <si>
    <t>ARRI Ramenski stativ UBS-3</t>
  </si>
  <si>
    <t>AVENGER C-stand A2018 stativ za monitor</t>
  </si>
  <si>
    <t>AVENGER Low Boy A5012 stativ za monitor</t>
  </si>
  <si>
    <t>AVENGER Low Boy A5017 stativ za monitor</t>
  </si>
  <si>
    <t>BNC kabel do 15 m</t>
  </si>
  <si>
    <t>BNC kabel 40 m (na bobnu)</t>
  </si>
  <si>
    <t>Voziček za snemalno tehniko</t>
  </si>
  <si>
    <t>MAGLINER Senior voziček za snemalno tehniko</t>
  </si>
  <si>
    <t>MAGLINER Backstage voziček za video assist</t>
  </si>
  <si>
    <t>ARRI MB 14 - za 4 filtre 6,6 x 6,6"</t>
  </si>
  <si>
    <t>ARRI LMB 6 - za 3 filtre 6,6 x 6,6"</t>
  </si>
  <si>
    <t>ARRI LMB 5 - za 2 filtra 4 x 5,6"</t>
  </si>
  <si>
    <t>ARRI LMB 4x5 - za 3 filtre 4 x 5,6"</t>
  </si>
  <si>
    <t>SmallHD Cine 18 4K monitor</t>
  </si>
  <si>
    <t>ASTERA Set 8 kablov (15m) za Titan Tube Power Box</t>
  </si>
  <si>
    <t>ASTERA Individual Power Supply za Titan ali Helios luči</t>
  </si>
  <si>
    <t>MAGFORCE Essential Magnet Kit (črn)</t>
  </si>
  <si>
    <t>APUTURE MT Pro Pixel Mappable RGBWW (7,5W) Mini LED</t>
  </si>
  <si>
    <t>APUTURE SIDIUS Link App Control</t>
  </si>
  <si>
    <t>TERADEK Bolt 4K wireless video set (Tx, 2x Rx)</t>
  </si>
  <si>
    <t xml:space="preserve">Arhiviranje na LTO kaseto:                          </t>
  </si>
  <si>
    <t xml:space="preserve"> [€/TB]</t>
  </si>
  <si>
    <t>Cena za 1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</si>
</sst>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I_T_-;\-* #,##0.00\ _S_I_T_-;_-* &quot;-&quot;??\ _S_I_T_-;_-@_-"/>
  </numFmts>
  <fonts count="32" x14ac:knownFonts="1"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charset val="238"/>
    </font>
    <font>
      <b/>
      <sz val="36"/>
      <name val="Arial"/>
      <family val="2"/>
      <charset val="238"/>
    </font>
    <font>
      <b/>
      <sz val="20"/>
      <name val="Arial"/>
      <family val="2"/>
      <charset val="238"/>
    </font>
    <font>
      <i/>
      <u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b/>
      <i/>
      <sz val="10"/>
      <name val="Arial"/>
      <family val="2"/>
      <charset val="238"/>
    </font>
    <font>
      <sz val="10"/>
      <name val="Calibri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sz val="2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420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 applyAlignment="1">
      <alignment horizontal="center"/>
    </xf>
    <xf numFmtId="0" fontId="5" fillId="2" borderId="0" xfId="0" applyFont="1" applyFill="1"/>
    <xf numFmtId="49" fontId="2" fillId="2" borderId="0" xfId="0" applyNumberFormat="1" applyFont="1" applyFill="1"/>
    <xf numFmtId="0" fontId="0" fillId="2" borderId="0" xfId="0" applyFill="1"/>
    <xf numFmtId="0" fontId="2" fillId="2" borderId="1" xfId="0" applyFont="1" applyFill="1" applyBorder="1"/>
    <xf numFmtId="0" fontId="3" fillId="2" borderId="3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vertical="top"/>
    </xf>
    <xf numFmtId="49" fontId="5" fillId="2" borderId="0" xfId="0" applyNumberFormat="1" applyFont="1" applyFill="1"/>
    <xf numFmtId="164" fontId="5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/>
    <xf numFmtId="164" fontId="5" fillId="2" borderId="5" xfId="0" applyNumberFormat="1" applyFont="1" applyFill="1" applyBorder="1"/>
    <xf numFmtId="0" fontId="12" fillId="2" borderId="0" xfId="0" applyFont="1" applyFill="1"/>
    <xf numFmtId="0" fontId="21" fillId="2" borderId="0" xfId="0" applyFont="1" applyFill="1" applyAlignment="1">
      <alignment horizontal="center"/>
    </xf>
    <xf numFmtId="0" fontId="14" fillId="2" borderId="0" xfId="0" applyFont="1" applyFill="1"/>
    <xf numFmtId="0" fontId="0" fillId="2" borderId="0" xfId="0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49" fontId="0" fillId="2" borderId="0" xfId="0" applyNumberFormat="1" applyFill="1"/>
    <xf numFmtId="0" fontId="2" fillId="2" borderId="6" xfId="0" applyFont="1" applyFill="1" applyBorder="1"/>
    <xf numFmtId="0" fontId="2" fillId="2" borderId="0" xfId="0" applyFont="1" applyFill="1" applyAlignment="1">
      <alignment horizontal="center"/>
    </xf>
    <xf numFmtId="0" fontId="4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0" fillId="2" borderId="5" xfId="0" applyFill="1" applyBorder="1" applyAlignment="1">
      <alignment horizontal="center"/>
    </xf>
    <xf numFmtId="0" fontId="20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6" fillId="2" borderId="0" xfId="0" applyFont="1" applyFill="1"/>
    <xf numFmtId="0" fontId="16" fillId="2" borderId="0" xfId="0" applyFont="1" applyFill="1" applyAlignment="1">
      <alignment horizontal="right"/>
    </xf>
    <xf numFmtId="49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2" fillId="3" borderId="0" xfId="0" applyFont="1" applyFill="1"/>
    <xf numFmtId="4" fontId="8" fillId="3" borderId="0" xfId="0" applyNumberFormat="1" applyFont="1" applyFill="1" applyAlignment="1">
      <alignment horizontal="left"/>
    </xf>
    <xf numFmtId="4" fontId="8" fillId="3" borderId="0" xfId="0" applyNumberFormat="1" applyFont="1" applyFill="1" applyAlignment="1">
      <alignment horizontal="right"/>
    </xf>
    <xf numFmtId="4" fontId="2" fillId="3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center"/>
    </xf>
    <xf numFmtId="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164" fontId="5" fillId="3" borderId="0" xfId="0" applyNumberFormat="1" applyFont="1" applyFill="1"/>
    <xf numFmtId="0" fontId="2" fillId="3" borderId="0" xfId="0" applyFont="1" applyFill="1" applyAlignment="1">
      <alignment horizontal="right"/>
    </xf>
    <xf numFmtId="0" fontId="4" fillId="3" borderId="6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5" fillId="3" borderId="0" xfId="0" applyFont="1" applyFill="1"/>
    <xf numFmtId="0" fontId="5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4" fillId="3" borderId="8" xfId="0" applyFont="1" applyFill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5" fillId="3" borderId="4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2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164" fontId="5" fillId="3" borderId="0" xfId="0" applyNumberFormat="1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164" fontId="5" fillId="3" borderId="5" xfId="0" applyNumberFormat="1" applyFont="1" applyFill="1" applyBorder="1"/>
    <xf numFmtId="0" fontId="2" fillId="3" borderId="14" xfId="0" applyFont="1" applyFill="1" applyBorder="1"/>
    <xf numFmtId="0" fontId="3" fillId="3" borderId="0" xfId="0" applyFont="1" applyFill="1"/>
    <xf numFmtId="0" fontId="7" fillId="3" borderId="0" xfId="0" applyFont="1" applyFill="1"/>
    <xf numFmtId="0" fontId="0" fillId="3" borderId="0" xfId="0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49" fontId="26" fillId="3" borderId="15" xfId="0" applyNumberFormat="1" applyFont="1" applyFill="1" applyBorder="1"/>
    <xf numFmtId="0" fontId="2" fillId="3" borderId="16" xfId="0" applyFont="1" applyFill="1" applyBorder="1"/>
    <xf numFmtId="49" fontId="2" fillId="3" borderId="17" xfId="0" applyNumberFormat="1" applyFont="1" applyFill="1" applyBorder="1"/>
    <xf numFmtId="49" fontId="2" fillId="3" borderId="0" xfId="0" applyNumberFormat="1" applyFont="1" applyFill="1"/>
    <xf numFmtId="14" fontId="5" fillId="3" borderId="18" xfId="0" applyNumberFormat="1" applyFont="1" applyFill="1" applyBorder="1" applyAlignment="1">
      <alignment horizontal="left"/>
    </xf>
    <xf numFmtId="49" fontId="2" fillId="3" borderId="18" xfId="0" applyNumberFormat="1" applyFont="1" applyFill="1" applyBorder="1"/>
    <xf numFmtId="0" fontId="3" fillId="3" borderId="17" xfId="0" applyFont="1" applyFill="1" applyBorder="1" applyAlignment="1">
      <alignment horizontal="center"/>
    </xf>
    <xf numFmtId="49" fontId="5" fillId="3" borderId="6" xfId="0" applyNumberFormat="1" applyFont="1" applyFill="1" applyBorder="1" applyProtection="1">
      <protection locked="0"/>
    </xf>
    <xf numFmtId="49" fontId="2" fillId="3" borderId="6" xfId="0" applyNumberFormat="1" applyFont="1" applyFill="1" applyBorder="1"/>
    <xf numFmtId="0" fontId="3" fillId="3" borderId="17" xfId="0" applyFont="1" applyFill="1" applyBorder="1" applyAlignment="1">
      <alignment horizontal="left"/>
    </xf>
    <xf numFmtId="49" fontId="2" fillId="3" borderId="0" xfId="0" applyNumberFormat="1" applyFont="1" applyFill="1" applyProtection="1">
      <protection locked="0"/>
    </xf>
    <xf numFmtId="0" fontId="3" fillId="3" borderId="17" xfId="0" applyFont="1" applyFill="1" applyBorder="1"/>
    <xf numFmtId="0" fontId="3" fillId="3" borderId="19" xfId="0" applyFont="1" applyFill="1" applyBorder="1"/>
    <xf numFmtId="49" fontId="2" fillId="3" borderId="20" xfId="0" applyNumberFormat="1" applyFont="1" applyFill="1" applyBorder="1"/>
    <xf numFmtId="49" fontId="5" fillId="3" borderId="0" xfId="0" applyNumberFormat="1" applyFont="1" applyFill="1" applyProtection="1">
      <protection locked="0"/>
    </xf>
    <xf numFmtId="49" fontId="2" fillId="3" borderId="6" xfId="0" applyNumberFormat="1" applyFont="1" applyFill="1" applyBorder="1" applyProtection="1">
      <protection locked="0"/>
    </xf>
    <xf numFmtId="0" fontId="5" fillId="3" borderId="0" xfId="0" quotePrefix="1" applyFont="1" applyFill="1" applyAlignment="1">
      <alignment horizontal="center"/>
    </xf>
    <xf numFmtId="4" fontId="7" fillId="3" borderId="0" xfId="0" applyNumberFormat="1" applyFont="1" applyFill="1"/>
    <xf numFmtId="4" fontId="7" fillId="3" borderId="0" xfId="0" applyNumberFormat="1" applyFont="1" applyFill="1" applyAlignment="1">
      <alignment horizontal="center"/>
    </xf>
    <xf numFmtId="0" fontId="22" fillId="3" borderId="0" xfId="0" applyFont="1" applyFill="1"/>
    <xf numFmtId="0" fontId="24" fillId="3" borderId="0" xfId="0" applyFont="1" applyFill="1"/>
    <xf numFmtId="0" fontId="12" fillId="3" borderId="0" xfId="0" applyFont="1" applyFill="1"/>
    <xf numFmtId="0" fontId="25" fillId="3" borderId="0" xfId="0" applyFont="1" applyFill="1"/>
    <xf numFmtId="0" fontId="4" fillId="3" borderId="3" xfId="0" applyFont="1" applyFill="1" applyBorder="1"/>
    <xf numFmtId="0" fontId="5" fillId="3" borderId="1" xfId="0" applyFont="1" applyFill="1" applyBorder="1"/>
    <xf numFmtId="0" fontId="2" fillId="3" borderId="7" xfId="0" applyFont="1" applyFill="1" applyBorder="1" applyAlignment="1" applyProtection="1">
      <alignment horizontal="center"/>
      <protection locked="0"/>
    </xf>
    <xf numFmtId="164" fontId="5" fillId="3" borderId="7" xfId="0" applyNumberFormat="1" applyFont="1" applyFill="1" applyBorder="1"/>
    <xf numFmtId="2" fontId="5" fillId="3" borderId="7" xfId="0" applyNumberFormat="1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0" fontId="2" fillId="3" borderId="22" xfId="0" applyFont="1" applyFill="1" applyBorder="1"/>
    <xf numFmtId="0" fontId="2" fillId="3" borderId="19" xfId="0" applyFont="1" applyFill="1" applyBorder="1"/>
    <xf numFmtId="0" fontId="4" fillId="3" borderId="0" xfId="0" applyFont="1" applyFill="1"/>
    <xf numFmtId="0" fontId="5" fillId="3" borderId="7" xfId="0" applyFon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8" fillId="3" borderId="1" xfId="0" applyFon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center"/>
      <protection locked="0"/>
    </xf>
    <xf numFmtId="164" fontId="5" fillId="3" borderId="20" xfId="0" applyNumberFormat="1" applyFont="1" applyFill="1" applyBorder="1"/>
    <xf numFmtId="164" fontId="5" fillId="3" borderId="21" xfId="0" applyNumberFormat="1" applyFont="1" applyFill="1" applyBorder="1"/>
    <xf numFmtId="0" fontId="5" fillId="3" borderId="19" xfId="0" applyFont="1" applyFill="1" applyBorder="1"/>
    <xf numFmtId="0" fontId="8" fillId="3" borderId="6" xfId="0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164" fontId="2" fillId="3" borderId="0" xfId="0" applyNumberFormat="1" applyFont="1" applyFill="1"/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horizontal="center" vertical="center"/>
    </xf>
    <xf numFmtId="2" fontId="5" fillId="3" borderId="22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>
      <alignment vertical="center"/>
    </xf>
    <xf numFmtId="2" fontId="5" fillId="3" borderId="14" xfId="0" applyNumberFormat="1" applyFont="1" applyFill="1" applyBorder="1" applyAlignment="1">
      <alignment horizontal="right" vertical="center"/>
    </xf>
    <xf numFmtId="2" fontId="8" fillId="3" borderId="14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64" fontId="5" fillId="3" borderId="22" xfId="0" applyNumberFormat="1" applyFont="1" applyFill="1" applyBorder="1"/>
    <xf numFmtId="0" fontId="3" fillId="3" borderId="3" xfId="0" applyFont="1" applyFill="1" applyBorder="1"/>
    <xf numFmtId="0" fontId="19" fillId="3" borderId="0" xfId="0" applyFont="1" applyFill="1" applyAlignment="1" applyProtection="1">
      <alignment horizontal="center"/>
      <protection locked="0"/>
    </xf>
    <xf numFmtId="4" fontId="2" fillId="3" borderId="3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2" fillId="3" borderId="15" xfId="0" applyNumberFormat="1" applyFont="1" applyFill="1" applyBorder="1"/>
    <xf numFmtId="4" fontId="5" fillId="3" borderId="14" xfId="0" quotePrefix="1" applyNumberFormat="1" applyFont="1" applyFill="1" applyBorder="1"/>
    <xf numFmtId="4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3" borderId="0" xfId="0" quotePrefix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" fontId="5" fillId="3" borderId="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22" xfId="0" applyFont="1" applyFill="1" applyBorder="1"/>
    <xf numFmtId="164" fontId="2" fillId="2" borderId="0" xfId="0" applyNumberFormat="1" applyFont="1" applyFill="1"/>
    <xf numFmtId="0" fontId="2" fillId="3" borderId="3" xfId="0" applyFont="1" applyFill="1" applyBorder="1" applyAlignment="1" applyProtection="1">
      <alignment horizontal="center"/>
      <protection locked="0"/>
    </xf>
    <xf numFmtId="164" fontId="2" fillId="3" borderId="7" xfId="0" applyNumberFormat="1" applyFont="1" applyFill="1" applyBorder="1"/>
    <xf numFmtId="164" fontId="2" fillId="3" borderId="7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0" fillId="3" borderId="0" xfId="0" applyFont="1" applyFill="1" applyAlignment="1">
      <alignment vertical="center" wrapText="1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5" fillId="0" borderId="0" xfId="0" applyNumberFormat="1" applyFont="1"/>
    <xf numFmtId="0" fontId="2" fillId="0" borderId="3" xfId="0" applyFont="1" applyBorder="1"/>
    <xf numFmtId="0" fontId="2" fillId="0" borderId="1" xfId="0" applyFont="1" applyBorder="1"/>
    <xf numFmtId="0" fontId="2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4" fontId="2" fillId="3" borderId="0" xfId="0" applyNumberFormat="1" applyFont="1" applyFill="1"/>
    <xf numFmtId="49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8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5" fillId="3" borderId="7" xfId="0" quotePrefix="1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0" fontId="4" fillId="3" borderId="1" xfId="0" applyFont="1" applyFill="1" applyBorder="1"/>
    <xf numFmtId="4" fontId="5" fillId="3" borderId="1" xfId="0" quotePrefix="1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/>
    <xf numFmtId="2" fontId="5" fillId="3" borderId="7" xfId="0" quotePrefix="1" applyNumberFormat="1" applyFont="1" applyFill="1" applyBorder="1" applyAlignment="1">
      <alignment horizontal="center"/>
    </xf>
    <xf numFmtId="0" fontId="8" fillId="3" borderId="0" xfId="0" applyFont="1" applyFill="1"/>
    <xf numFmtId="0" fontId="15" fillId="3" borderId="0" xfId="0" applyFont="1" applyFill="1"/>
    <xf numFmtId="0" fontId="23" fillId="3" borderId="0" xfId="0" applyFont="1" applyFill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15" fillId="3" borderId="1" xfId="0" applyFont="1" applyFill="1" applyBorder="1"/>
    <xf numFmtId="0" fontId="2" fillId="3" borderId="22" xfId="0" applyFont="1" applyFill="1" applyBorder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8" fillId="3" borderId="6" xfId="0" applyFont="1" applyFill="1" applyBorder="1"/>
    <xf numFmtId="164" fontId="2" fillId="3" borderId="0" xfId="0" applyNumberFormat="1" applyFont="1" applyFill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3" fillId="3" borderId="7" xfId="0" applyFont="1" applyFill="1" applyBorder="1" applyAlignment="1" applyProtection="1">
      <alignment horizontal="center"/>
      <protection locked="0"/>
    </xf>
    <xf numFmtId="2" fontId="16" fillId="3" borderId="0" xfId="0" applyNumberFormat="1" applyFont="1" applyFill="1" applyAlignment="1">
      <alignment horizontal="center"/>
    </xf>
    <xf numFmtId="4" fontId="5" fillId="3" borderId="0" xfId="0" applyNumberFormat="1" applyFont="1" applyFill="1"/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4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49" fontId="2" fillId="3" borderId="0" xfId="0" applyNumberFormat="1" applyFont="1" applyFill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2" fontId="5" fillId="3" borderId="0" xfId="0" applyNumberFormat="1" applyFont="1" applyFill="1" applyAlignment="1">
      <alignment horizontal="right"/>
    </xf>
    <xf numFmtId="0" fontId="5" fillId="3" borderId="6" xfId="0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right"/>
    </xf>
    <xf numFmtId="2" fontId="5" fillId="3" borderId="22" xfId="0" applyNumberFormat="1" applyFont="1" applyFill="1" applyBorder="1" applyAlignment="1">
      <alignment horizontal="right"/>
    </xf>
    <xf numFmtId="0" fontId="10" fillId="3" borderId="1" xfId="0" applyFont="1" applyFill="1" applyBorder="1"/>
    <xf numFmtId="4" fontId="5" fillId="3" borderId="1" xfId="0" applyNumberFormat="1" applyFont="1" applyFill="1" applyBorder="1"/>
    <xf numFmtId="0" fontId="10" fillId="3" borderId="0" xfId="0" applyFont="1" applyFill="1"/>
    <xf numFmtId="4" fontId="5" fillId="3" borderId="6" xfId="0" applyNumberFormat="1" applyFont="1" applyFill="1" applyBorder="1"/>
    <xf numFmtId="0" fontId="5" fillId="3" borderId="6" xfId="0" applyFont="1" applyFill="1" applyBorder="1"/>
    <xf numFmtId="0" fontId="10" fillId="3" borderId="6" xfId="0" applyFont="1" applyFill="1" applyBorder="1"/>
    <xf numFmtId="2" fontId="5" fillId="3" borderId="1" xfId="0" applyNumberFormat="1" applyFont="1" applyFill="1" applyBorder="1"/>
    <xf numFmtId="2" fontId="5" fillId="3" borderId="6" xfId="0" applyNumberFormat="1" applyFont="1" applyFill="1" applyBorder="1" applyAlignment="1">
      <alignment horizontal="right"/>
    </xf>
    <xf numFmtId="2" fontId="5" fillId="3" borderId="6" xfId="0" applyNumberFormat="1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5" fillId="3" borderId="23" xfId="0" applyNumberFormat="1" applyFont="1" applyFill="1" applyBorder="1" applyAlignment="1">
      <alignment horizontal="center"/>
    </xf>
    <xf numFmtId="4" fontId="2" fillId="3" borderId="0" xfId="0" applyNumberFormat="1" applyFont="1" applyFill="1" applyAlignment="1">
      <alignment horizontal="center"/>
    </xf>
    <xf numFmtId="0" fontId="2" fillId="3" borderId="6" xfId="0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2" fontId="5" fillId="3" borderId="0" xfId="0" applyNumberFormat="1" applyFont="1" applyFill="1"/>
    <xf numFmtId="4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5" fillId="3" borderId="22" xfId="0" applyNumberFormat="1" applyFont="1" applyFill="1" applyBorder="1"/>
    <xf numFmtId="2" fontId="2" fillId="3" borderId="0" xfId="0" applyNumberFormat="1" applyFont="1" applyFill="1" applyAlignment="1">
      <alignment horizontal="center"/>
    </xf>
    <xf numFmtId="0" fontId="2" fillId="3" borderId="17" xfId="0" applyFont="1" applyFill="1" applyBorder="1"/>
    <xf numFmtId="0" fontId="2" fillId="3" borderId="15" xfId="0" applyFont="1" applyFill="1" applyBorder="1"/>
    <xf numFmtId="4" fontId="2" fillId="3" borderId="14" xfId="0" applyNumberFormat="1" applyFont="1" applyFill="1" applyBorder="1" applyAlignment="1">
      <alignment horizontal="center"/>
    </xf>
    <xf numFmtId="2" fontId="5" fillId="3" borderId="6" xfId="0" applyNumberFormat="1" applyFont="1" applyFill="1" applyBorder="1"/>
    <xf numFmtId="4" fontId="2" fillId="3" borderId="6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12" fillId="3" borderId="8" xfId="0" applyFont="1" applyFill="1" applyBorder="1"/>
    <xf numFmtId="0" fontId="23" fillId="3" borderId="9" xfId="0" applyFont="1" applyFill="1" applyBorder="1"/>
    <xf numFmtId="0" fontId="23" fillId="3" borderId="9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3" fillId="3" borderId="6" xfId="0" applyFont="1" applyFill="1" applyBorder="1"/>
    <xf numFmtId="2" fontId="5" fillId="3" borderId="14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0" fontId="0" fillId="3" borderId="9" xfId="0" applyFill="1" applyBorder="1"/>
    <xf numFmtId="164" fontId="16" fillId="3" borderId="4" xfId="0" applyNumberFormat="1" applyFont="1" applyFill="1" applyBorder="1"/>
    <xf numFmtId="164" fontId="16" fillId="3" borderId="4" xfId="0" applyNumberFormat="1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2" fontId="2" fillId="3" borderId="0" xfId="0" applyNumberFormat="1" applyFont="1" applyFill="1"/>
    <xf numFmtId="4" fontId="10" fillId="3" borderId="1" xfId="0" applyNumberFormat="1" applyFont="1" applyFill="1" applyBorder="1"/>
    <xf numFmtId="4" fontId="5" fillId="3" borderId="0" xfId="0" applyNumberFormat="1" applyFont="1" applyFill="1" applyAlignment="1" applyProtection="1">
      <alignment horizontal="center"/>
      <protection locked="0"/>
    </xf>
    <xf numFmtId="0" fontId="2" fillId="3" borderId="7" xfId="0" applyFont="1" applyFill="1" applyBorder="1"/>
    <xf numFmtId="2" fontId="2" fillId="3" borderId="3" xfId="0" applyNumberFormat="1" applyFont="1" applyFill="1" applyBorder="1" applyAlignment="1">
      <alignment horizontal="left"/>
    </xf>
    <xf numFmtId="2" fontId="2" fillId="3" borderId="0" xfId="0" applyNumberFormat="1" applyFont="1" applyFill="1" applyAlignment="1">
      <alignment horizontal="left"/>
    </xf>
    <xf numFmtId="2" fontId="2" fillId="3" borderId="1" xfId="0" applyNumberFormat="1" applyFont="1" applyFill="1" applyBorder="1"/>
    <xf numFmtId="0" fontId="2" fillId="3" borderId="14" xfId="0" applyFont="1" applyFill="1" applyBorder="1" applyAlignment="1">
      <alignment horizontal="center"/>
    </xf>
    <xf numFmtId="0" fontId="7" fillId="3" borderId="10" xfId="0" applyFont="1" applyFill="1" applyBorder="1"/>
    <xf numFmtId="4" fontId="7" fillId="3" borderId="10" xfId="0" applyNumberFormat="1" applyFont="1" applyFill="1" applyBorder="1" applyAlignment="1">
      <alignment horizontal="center"/>
    </xf>
    <xf numFmtId="4" fontId="7" fillId="3" borderId="10" xfId="0" applyNumberFormat="1" applyFont="1" applyFill="1" applyBorder="1"/>
    <xf numFmtId="2" fontId="5" fillId="3" borderId="14" xfId="0" applyNumberFormat="1" applyFont="1" applyFill="1" applyBorder="1"/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/>
    </xf>
    <xf numFmtId="4" fontId="7" fillId="3" borderId="14" xfId="0" applyNumberFormat="1" applyFont="1" applyFill="1" applyBorder="1"/>
    <xf numFmtId="4" fontId="7" fillId="3" borderId="14" xfId="0" applyNumberFormat="1" applyFont="1" applyFill="1" applyBorder="1" applyAlignment="1">
      <alignment horizontal="center"/>
    </xf>
    <xf numFmtId="2" fontId="5" fillId="3" borderId="16" xfId="0" applyNumberFormat="1" applyFont="1" applyFill="1" applyBorder="1"/>
    <xf numFmtId="0" fontId="10" fillId="3" borderId="14" xfId="0" applyFont="1" applyFill="1" applyBorder="1" applyAlignment="1">
      <alignment horizontal="center"/>
    </xf>
    <xf numFmtId="2" fontId="8" fillId="3" borderId="0" xfId="0" applyNumberFormat="1" applyFont="1" applyFill="1"/>
    <xf numFmtId="2" fontId="2" fillId="3" borderId="6" xfId="0" applyNumberFormat="1" applyFont="1" applyFill="1" applyBorder="1"/>
    <xf numFmtId="0" fontId="5" fillId="3" borderId="6" xfId="0" applyFont="1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164" fontId="16" fillId="3" borderId="5" xfId="0" applyNumberFormat="1" applyFont="1" applyFill="1" applyBorder="1"/>
    <xf numFmtId="0" fontId="2" fillId="0" borderId="15" xfId="0" applyFont="1" applyBorder="1"/>
    <xf numFmtId="2" fontId="5" fillId="0" borderId="10" xfId="0" applyNumberFormat="1" applyFont="1" applyBorder="1" applyAlignment="1">
      <alignment horizontal="center"/>
    </xf>
    <xf numFmtId="2" fontId="2" fillId="3" borderId="14" xfId="0" applyNumberFormat="1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/>
    </xf>
    <xf numFmtId="2" fontId="5" fillId="3" borderId="7" xfId="1" applyNumberFormat="1" applyFont="1" applyFill="1" applyBorder="1" applyAlignment="1">
      <alignment horizontal="center"/>
    </xf>
    <xf numFmtId="2" fontId="5" fillId="3" borderId="10" xfId="1" applyNumberFormat="1" applyFont="1" applyFill="1" applyBorder="1" applyAlignment="1">
      <alignment horizontal="center"/>
    </xf>
    <xf numFmtId="0" fontId="0" fillId="3" borderId="1" xfId="0" applyFill="1" applyBorder="1"/>
    <xf numFmtId="164" fontId="0" fillId="3" borderId="7" xfId="0" applyNumberFormat="1" applyFill="1" applyBorder="1"/>
    <xf numFmtId="0" fontId="8" fillId="3" borderId="22" xfId="0" applyFont="1" applyFill="1" applyBorder="1"/>
    <xf numFmtId="0" fontId="10" fillId="3" borderId="21" xfId="0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right" vertical="center"/>
    </xf>
    <xf numFmtId="164" fontId="5" fillId="3" borderId="29" xfId="0" applyNumberFormat="1" applyFont="1" applyFill="1" applyBorder="1"/>
    <xf numFmtId="164" fontId="5" fillId="3" borderId="6" xfId="0" applyNumberFormat="1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14" xfId="0" applyNumberFormat="1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 applyProtection="1">
      <alignment horizontal="center"/>
      <protection locked="0"/>
    </xf>
    <xf numFmtId="164" fontId="5" fillId="3" borderId="14" xfId="0" applyNumberFormat="1" applyFont="1" applyFill="1" applyBorder="1"/>
    <xf numFmtId="2" fontId="5" fillId="3" borderId="14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164" fontId="5" fillId="3" borderId="14" xfId="0" applyNumberFormat="1" applyFont="1" applyFill="1" applyBorder="1" applyAlignment="1">
      <alignment vertical="center"/>
    </xf>
    <xf numFmtId="0" fontId="2" fillId="0" borderId="19" xfId="0" applyFont="1" applyBorder="1"/>
    <xf numFmtId="0" fontId="2" fillId="0" borderId="14" xfId="0" applyFont="1" applyBorder="1"/>
    <xf numFmtId="0" fontId="3" fillId="3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 wrapText="1"/>
      <protection locked="0"/>
    </xf>
    <xf numFmtId="0" fontId="5" fillId="4" borderId="7" xfId="0" applyFont="1" applyFill="1" applyBorder="1" applyAlignment="1">
      <alignment horizontal="center"/>
    </xf>
    <xf numFmtId="4" fontId="5" fillId="4" borderId="7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4" fontId="5" fillId="4" borderId="2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wrapText="1"/>
    </xf>
    <xf numFmtId="0" fontId="3" fillId="4" borderId="3" xfId="0" applyFont="1" applyFill="1" applyBorder="1"/>
    <xf numFmtId="0" fontId="2" fillId="4" borderId="1" xfId="0" applyFont="1" applyFill="1" applyBorder="1"/>
    <xf numFmtId="4" fontId="5" fillId="4" borderId="2" xfId="0" applyNumberFormat="1" applyFont="1" applyFill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5" fillId="3" borderId="7" xfId="0" applyFont="1" applyFill="1" applyBorder="1" applyAlignment="1">
      <alignment horizontal="center" wrapText="1"/>
    </xf>
    <xf numFmtId="0" fontId="31" fillId="3" borderId="7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right"/>
    </xf>
    <xf numFmtId="4" fontId="5" fillId="3" borderId="22" xfId="0" applyNumberFormat="1" applyFont="1" applyFill="1" applyBorder="1"/>
    <xf numFmtId="0" fontId="5" fillId="5" borderId="0" xfId="0" applyFont="1" applyFill="1"/>
    <xf numFmtId="164" fontId="2" fillId="3" borderId="20" xfId="0" applyNumberFormat="1" applyFont="1" applyFill="1" applyBorder="1"/>
    <xf numFmtId="164" fontId="2" fillId="3" borderId="21" xfId="0" applyNumberFormat="1" applyFont="1" applyFill="1" applyBorder="1"/>
    <xf numFmtId="4" fontId="5" fillId="3" borderId="14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4" fontId="5" fillId="3" borderId="14" xfId="0" applyNumberFormat="1" applyFont="1" applyFill="1" applyBorder="1" applyAlignment="1">
      <alignment horizontal="center"/>
    </xf>
    <xf numFmtId="0" fontId="2" fillId="0" borderId="17" xfId="0" applyFont="1" applyBorder="1"/>
    <xf numFmtId="0" fontId="0" fillId="3" borderId="14" xfId="0" applyFill="1" applyBorder="1"/>
    <xf numFmtId="0" fontId="5" fillId="6" borderId="7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9" fillId="4" borderId="10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/>
    </xf>
    <xf numFmtId="4" fontId="29" fillId="4" borderId="10" xfId="0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/>
    </xf>
    <xf numFmtId="2" fontId="5" fillId="3" borderId="3" xfId="0" quotePrefix="1" applyNumberFormat="1" applyFont="1" applyFill="1" applyBorder="1" applyAlignment="1">
      <alignment horizontal="center"/>
    </xf>
    <xf numFmtId="2" fontId="5" fillId="3" borderId="22" xfId="0" quotePrefix="1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3" borderId="6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2" fontId="5" fillId="3" borderId="10" xfId="0" applyNumberFormat="1" applyFont="1" applyFill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0" xfId="0" applyFont="1" applyFill="1"/>
    <xf numFmtId="2" fontId="5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8" fillId="4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</cellXfs>
  <cellStyles count="2">
    <cellStyle name="Navadno 3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0"/>
  <dimension ref="A1:N36"/>
  <sheetViews>
    <sheetView tabSelected="1" view="pageBreakPreview" zoomScaleNormal="100" zoomScaleSheetLayoutView="100" workbookViewId="0">
      <selection activeCell="A38" sqref="A38"/>
    </sheetView>
  </sheetViews>
  <sheetFormatPr defaultColWidth="9.140625" defaultRowHeight="12.75" x14ac:dyDescent="0.2"/>
  <cols>
    <col min="1" max="1" width="10.28515625" style="5" customWidth="1"/>
    <col min="2" max="5" width="9.140625" style="5"/>
    <col min="6" max="6" width="13.7109375" style="5" customWidth="1"/>
    <col min="7" max="16384" width="9.140625" style="5"/>
  </cols>
  <sheetData>
    <row r="1" spans="1:14" ht="23.25" x14ac:dyDescent="0.35">
      <c r="A1" s="358" t="s">
        <v>710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45"/>
    </row>
    <row r="2" spans="1:14" ht="15" x14ac:dyDescent="0.25">
      <c r="A2" s="356" t="s">
        <v>252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</row>
    <row r="3" spans="1:14" ht="15" x14ac:dyDescent="0.25">
      <c r="I3" s="2"/>
    </row>
    <row r="4" spans="1:14" ht="15.75" x14ac:dyDescent="0.25">
      <c r="A4" s="357">
        <f ca="1">TODAY()</f>
        <v>45685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14" x14ac:dyDescent="0.2">
      <c r="A5" s="61"/>
      <c r="B5" s="61"/>
      <c r="C5" s="61"/>
      <c r="D5" s="61"/>
      <c r="E5" s="61"/>
      <c r="F5" s="61"/>
      <c r="G5" s="61"/>
    </row>
    <row r="6" spans="1:14" ht="18.75" x14ac:dyDescent="0.3">
      <c r="A6" s="110" t="s">
        <v>121</v>
      </c>
      <c r="B6" s="111"/>
      <c r="C6" s="61"/>
      <c r="D6" s="61"/>
      <c r="E6" s="61"/>
      <c r="F6" s="61"/>
      <c r="G6" s="61"/>
      <c r="I6" s="14"/>
    </row>
    <row r="7" spans="1:14" s="14" customFormat="1" ht="15.75" x14ac:dyDescent="0.25">
      <c r="A7" s="112"/>
      <c r="B7" s="112"/>
      <c r="C7" s="112"/>
      <c r="D7" s="112"/>
      <c r="E7" s="112"/>
      <c r="F7" s="112"/>
      <c r="G7" s="112"/>
    </row>
    <row r="8" spans="1:14" s="14" customFormat="1" ht="15.75" x14ac:dyDescent="0.25">
      <c r="A8" s="112" t="s">
        <v>30</v>
      </c>
      <c r="B8" s="112"/>
      <c r="C8" s="112"/>
      <c r="D8" s="112"/>
      <c r="E8" s="112"/>
      <c r="F8" s="112"/>
      <c r="G8" s="112"/>
    </row>
    <row r="9" spans="1:14" s="14" customFormat="1" ht="15.75" x14ac:dyDescent="0.25">
      <c r="A9" s="112"/>
      <c r="B9" s="112"/>
      <c r="C9" s="112"/>
      <c r="D9" s="112"/>
      <c r="E9" s="112"/>
      <c r="F9" s="112"/>
      <c r="G9" s="112"/>
    </row>
    <row r="10" spans="1:14" s="14" customFormat="1" ht="15.75" x14ac:dyDescent="0.25">
      <c r="A10" s="112" t="s">
        <v>38</v>
      </c>
      <c r="B10" s="112"/>
      <c r="C10" s="112"/>
      <c r="D10" s="112"/>
      <c r="E10" s="112"/>
      <c r="F10" s="112"/>
      <c r="G10" s="112"/>
    </row>
    <row r="11" spans="1:14" s="14" customFormat="1" ht="15.75" x14ac:dyDescent="0.25">
      <c r="A11" s="112"/>
      <c r="B11" s="112"/>
      <c r="C11" s="112"/>
      <c r="D11" s="112"/>
      <c r="E11" s="112"/>
      <c r="F11" s="112"/>
      <c r="G11" s="112"/>
    </row>
    <row r="12" spans="1:14" s="14" customFormat="1" ht="15.75" x14ac:dyDescent="0.25">
      <c r="A12" s="112" t="s">
        <v>36</v>
      </c>
      <c r="B12" s="112"/>
      <c r="C12" s="112"/>
      <c r="D12" s="112"/>
      <c r="E12" s="112"/>
      <c r="F12" s="112"/>
      <c r="G12" s="112"/>
    </row>
    <row r="13" spans="1:14" s="14" customFormat="1" ht="15.75" x14ac:dyDescent="0.25">
      <c r="A13" s="112"/>
      <c r="B13" s="112"/>
      <c r="C13" s="112"/>
      <c r="D13" s="112"/>
      <c r="E13" s="112"/>
      <c r="F13" s="112"/>
      <c r="G13" s="112"/>
    </row>
    <row r="14" spans="1:14" s="14" customFormat="1" ht="15.75" x14ac:dyDescent="0.25">
      <c r="A14" s="112" t="s">
        <v>29</v>
      </c>
      <c r="B14" s="112"/>
      <c r="C14" s="112"/>
      <c r="D14" s="112"/>
      <c r="E14" s="112"/>
      <c r="F14" s="112"/>
      <c r="G14" s="112"/>
    </row>
    <row r="15" spans="1:14" s="14" customFormat="1" ht="15.75" x14ac:dyDescent="0.25">
      <c r="A15" s="112"/>
      <c r="B15" s="112"/>
      <c r="C15" s="112"/>
      <c r="D15" s="112"/>
      <c r="E15" s="112"/>
      <c r="F15" s="112"/>
      <c r="G15" s="112"/>
    </row>
    <row r="16" spans="1:14" s="14" customFormat="1" ht="15.75" x14ac:dyDescent="0.25">
      <c r="A16" s="112" t="s">
        <v>31</v>
      </c>
      <c r="B16" s="112"/>
      <c r="C16" s="112"/>
      <c r="D16" s="112"/>
      <c r="E16" s="112"/>
      <c r="F16" s="112"/>
      <c r="G16" s="112"/>
    </row>
    <row r="17" spans="1:9" s="14" customFormat="1" ht="15.75" x14ac:dyDescent="0.25">
      <c r="A17" s="112"/>
      <c r="B17" s="112"/>
      <c r="C17" s="112"/>
      <c r="D17" s="112"/>
      <c r="E17" s="112"/>
      <c r="F17" s="112"/>
      <c r="G17" s="112"/>
    </row>
    <row r="18" spans="1:9" s="14" customFormat="1" ht="15.75" x14ac:dyDescent="0.25">
      <c r="A18" s="112" t="s">
        <v>32</v>
      </c>
      <c r="B18" s="112"/>
      <c r="C18" s="112"/>
      <c r="D18" s="112"/>
      <c r="E18" s="112"/>
      <c r="F18" s="112"/>
      <c r="G18" s="112"/>
    </row>
    <row r="19" spans="1:9" s="14" customFormat="1" ht="15.75" x14ac:dyDescent="0.25">
      <c r="A19" s="112"/>
      <c r="B19" s="112"/>
      <c r="C19" s="112"/>
      <c r="D19" s="112"/>
      <c r="E19" s="112"/>
      <c r="F19" s="112"/>
      <c r="G19" s="112"/>
    </row>
    <row r="20" spans="1:9" s="14" customFormat="1" ht="15.75" x14ac:dyDescent="0.25">
      <c r="A20" s="112" t="s">
        <v>33</v>
      </c>
      <c r="B20" s="112"/>
      <c r="C20" s="112"/>
      <c r="D20" s="112"/>
      <c r="E20" s="112"/>
      <c r="F20" s="112"/>
      <c r="G20" s="112"/>
    </row>
    <row r="21" spans="1:9" s="14" customFormat="1" ht="15.75" x14ac:dyDescent="0.25">
      <c r="A21" s="112"/>
      <c r="B21" s="112"/>
      <c r="C21" s="112"/>
      <c r="D21" s="112"/>
      <c r="E21" s="112"/>
      <c r="F21" s="112"/>
      <c r="G21" s="112"/>
    </row>
    <row r="22" spans="1:9" s="14" customFormat="1" ht="15.75" x14ac:dyDescent="0.25">
      <c r="A22" s="112" t="s">
        <v>34</v>
      </c>
      <c r="B22" s="112"/>
      <c r="C22" s="112"/>
      <c r="D22" s="112"/>
      <c r="E22" s="112"/>
      <c r="F22" s="112"/>
      <c r="G22" s="112"/>
    </row>
    <row r="23" spans="1:9" s="14" customFormat="1" ht="15.75" x14ac:dyDescent="0.25">
      <c r="A23" s="112"/>
      <c r="B23" s="112"/>
      <c r="C23" s="112"/>
      <c r="D23" s="112"/>
      <c r="E23" s="112"/>
      <c r="F23" s="112"/>
      <c r="G23" s="112"/>
    </row>
    <row r="24" spans="1:9" s="14" customFormat="1" ht="15.75" x14ac:dyDescent="0.25">
      <c r="A24" s="112" t="s">
        <v>35</v>
      </c>
      <c r="B24" s="112"/>
      <c r="C24" s="112"/>
      <c r="D24" s="112"/>
      <c r="E24" s="112"/>
      <c r="F24" s="112"/>
      <c r="G24" s="112"/>
    </row>
    <row r="25" spans="1:9" s="14" customFormat="1" ht="15.75" x14ac:dyDescent="0.25">
      <c r="A25" s="112"/>
      <c r="B25" s="112"/>
      <c r="C25" s="112"/>
      <c r="D25" s="112"/>
      <c r="E25" s="112"/>
      <c r="F25" s="112"/>
      <c r="G25" s="112"/>
    </row>
    <row r="26" spans="1:9" s="14" customFormat="1" ht="15.75" x14ac:dyDescent="0.25">
      <c r="A26" s="112" t="s">
        <v>37</v>
      </c>
      <c r="B26" s="112"/>
      <c r="C26" s="112"/>
      <c r="D26" s="112"/>
      <c r="E26" s="112"/>
      <c r="F26" s="112"/>
      <c r="G26" s="112"/>
    </row>
    <row r="27" spans="1:9" s="14" customFormat="1" ht="15.75" x14ac:dyDescent="0.25">
      <c r="A27" s="112"/>
      <c r="B27" s="112"/>
      <c r="C27" s="112"/>
      <c r="D27" s="112"/>
      <c r="E27" s="112"/>
      <c r="F27" s="112"/>
      <c r="G27" s="112"/>
    </row>
    <row r="28" spans="1:9" s="14" customFormat="1" ht="15.75" x14ac:dyDescent="0.25">
      <c r="A28" s="112" t="s">
        <v>597</v>
      </c>
      <c r="B28" s="112"/>
      <c r="C28" s="112"/>
      <c r="D28" s="112"/>
      <c r="E28" s="112"/>
      <c r="F28" s="112"/>
      <c r="G28" s="112"/>
    </row>
    <row r="29" spans="1:9" s="14" customFormat="1" ht="15.75" x14ac:dyDescent="0.25">
      <c r="A29" s="112"/>
      <c r="B29" s="112"/>
      <c r="C29" s="112"/>
      <c r="D29" s="112"/>
      <c r="E29" s="112"/>
      <c r="F29" s="112"/>
      <c r="G29" s="112"/>
    </row>
    <row r="30" spans="1:9" s="14" customFormat="1" ht="15.75" x14ac:dyDescent="0.25">
      <c r="A30" s="112" t="s">
        <v>590</v>
      </c>
      <c r="B30" s="112"/>
      <c r="C30" s="112"/>
      <c r="D30" s="112"/>
      <c r="E30" s="112"/>
      <c r="F30" s="112"/>
      <c r="G30" s="112"/>
    </row>
    <row r="31" spans="1:9" s="14" customFormat="1" ht="15.75" x14ac:dyDescent="0.25">
      <c r="A31" s="112"/>
      <c r="B31" s="112"/>
      <c r="C31" s="112"/>
      <c r="D31" s="112"/>
      <c r="E31" s="112"/>
      <c r="F31" s="112"/>
      <c r="G31" s="112"/>
    </row>
    <row r="32" spans="1:9" s="14" customFormat="1" ht="15.75" x14ac:dyDescent="0.25">
      <c r="A32" s="112" t="s">
        <v>568</v>
      </c>
      <c r="B32" s="112"/>
      <c r="C32" s="112"/>
      <c r="D32" s="112"/>
      <c r="E32" s="112"/>
      <c r="F32" s="112"/>
      <c r="G32" s="112"/>
      <c r="I32" s="5"/>
    </row>
    <row r="33" spans="1:7" ht="15" x14ac:dyDescent="0.2">
      <c r="A33" s="61"/>
      <c r="B33" s="113"/>
      <c r="C33" s="113"/>
      <c r="D33" s="113"/>
      <c r="E33" s="61"/>
      <c r="F33" s="61"/>
      <c r="G33" s="61"/>
    </row>
    <row r="34" spans="1:7" ht="15" x14ac:dyDescent="0.2">
      <c r="A34" s="61"/>
      <c r="B34" s="113"/>
      <c r="C34" s="113"/>
      <c r="D34" s="113"/>
      <c r="E34" s="61"/>
      <c r="F34" s="61"/>
      <c r="G34" s="61"/>
    </row>
    <row r="35" spans="1:7" x14ac:dyDescent="0.2">
      <c r="A35" s="61"/>
      <c r="B35" s="61"/>
      <c r="C35" s="61"/>
      <c r="D35" s="61"/>
      <c r="E35" s="61"/>
      <c r="F35" s="61"/>
      <c r="G35" s="61"/>
    </row>
    <row r="36" spans="1:7" x14ac:dyDescent="0.2">
      <c r="A36" s="61"/>
      <c r="B36" s="61"/>
      <c r="C36" s="61"/>
      <c r="D36" s="61"/>
      <c r="E36" s="61"/>
      <c r="F36" s="61"/>
      <c r="G36" s="61"/>
    </row>
  </sheetData>
  <sheetProtection selectLockedCells="1"/>
  <mergeCells count="3">
    <mergeCell ref="A2:L2"/>
    <mergeCell ref="A4:L4"/>
    <mergeCell ref="A1:M1"/>
  </mergeCells>
  <phoneticPr fontId="1" type="noConversion"/>
  <pageMargins left="0.98425196850393704" right="0.75" top="0.98425196850393704" bottom="0.98425196850393704" header="0" footer="0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7"/>
  <dimension ref="A1:R106"/>
  <sheetViews>
    <sheetView view="pageBreakPreview" zoomScaleNormal="100" zoomScaleSheetLayoutView="100" workbookViewId="0">
      <selection activeCell="J29" sqref="J29:L29"/>
    </sheetView>
  </sheetViews>
  <sheetFormatPr defaultColWidth="9.140625" defaultRowHeight="12.75" x14ac:dyDescent="0.2"/>
  <cols>
    <col min="1" max="5" width="9.140625" style="1"/>
    <col min="6" max="6" width="17.140625" style="1" customWidth="1"/>
    <col min="7" max="9" width="9.140625" style="22"/>
    <col min="10" max="10" width="17.140625" style="1" customWidth="1"/>
    <col min="11" max="11" width="15" style="1" customWidth="1"/>
    <col min="12" max="12" width="17.7109375" style="1" customWidth="1"/>
    <col min="13" max="13" width="9.140625" style="1"/>
    <col min="18" max="16384" width="9.140625" style="1"/>
  </cols>
  <sheetData>
    <row r="1" spans="1:18" ht="18" x14ac:dyDescent="0.25">
      <c r="A1" s="359" t="s">
        <v>39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8"/>
      <c r="N1" s="61"/>
      <c r="O1" s="61"/>
      <c r="P1" s="61"/>
      <c r="Q1" s="61"/>
      <c r="R1" s="50"/>
    </row>
    <row r="2" spans="1:18" x14ac:dyDescent="0.2">
      <c r="G2" s="29"/>
      <c r="J2" s="31"/>
      <c r="K2" s="31"/>
      <c r="L2" s="31"/>
      <c r="N2" s="61"/>
      <c r="O2" s="61"/>
      <c r="P2" s="61"/>
      <c r="Q2" s="61"/>
      <c r="R2" s="50"/>
    </row>
    <row r="3" spans="1:18" x14ac:dyDescent="0.2">
      <c r="A3" s="3" t="s">
        <v>120</v>
      </c>
      <c r="F3" s="32" t="s">
        <v>117</v>
      </c>
      <c r="J3" s="31" t="s">
        <v>116</v>
      </c>
      <c r="K3" s="31"/>
      <c r="L3" s="31"/>
      <c r="N3" s="61"/>
      <c r="O3" s="61"/>
      <c r="P3" s="61"/>
      <c r="Q3" s="61"/>
      <c r="R3" s="50"/>
    </row>
    <row r="4" spans="1:18" x14ac:dyDescent="0.2">
      <c r="A4" s="4">
        <f>'podatki produkcije'!B6</f>
        <v>0</v>
      </c>
      <c r="E4" s="5"/>
      <c r="F4" s="20">
        <f>'podatki produkcije'!B8</f>
        <v>0</v>
      </c>
      <c r="H4" s="5"/>
      <c r="I4" s="5"/>
      <c r="J4" s="20">
        <f>'podatki produkcije'!B10</f>
        <v>0</v>
      </c>
      <c r="K4" s="5"/>
      <c r="L4" s="31"/>
      <c r="N4" s="61"/>
      <c r="O4" s="61"/>
      <c r="P4" s="61"/>
      <c r="Q4" s="61"/>
      <c r="R4" s="50"/>
    </row>
    <row r="5" spans="1:18" ht="15.75" x14ac:dyDescent="0.25">
      <c r="A5" s="33"/>
      <c r="F5" s="28"/>
      <c r="N5" s="61"/>
      <c r="O5" s="61"/>
      <c r="P5" s="61"/>
      <c r="Q5" s="61"/>
      <c r="R5" s="50"/>
    </row>
    <row r="6" spans="1:18" x14ac:dyDescent="0.2">
      <c r="A6" s="3"/>
      <c r="D6" s="21"/>
      <c r="E6" s="21"/>
      <c r="F6" s="21"/>
      <c r="G6" s="324" t="s">
        <v>93</v>
      </c>
      <c r="H6" s="324" t="s">
        <v>96</v>
      </c>
      <c r="I6" s="324" t="s">
        <v>112</v>
      </c>
      <c r="J6" s="324" t="s">
        <v>97</v>
      </c>
      <c r="K6" s="324" t="s">
        <v>237</v>
      </c>
      <c r="L6" s="325" t="s">
        <v>2</v>
      </c>
      <c r="N6" s="61"/>
      <c r="O6" s="61"/>
      <c r="P6" s="61"/>
      <c r="Q6" s="61"/>
      <c r="R6" s="50"/>
    </row>
    <row r="7" spans="1:18" x14ac:dyDescent="0.2">
      <c r="A7" s="77" t="s">
        <v>507</v>
      </c>
      <c r="B7" s="68"/>
      <c r="C7" s="68"/>
      <c r="D7" s="68"/>
      <c r="E7" s="67"/>
      <c r="F7" s="134"/>
      <c r="G7" s="118">
        <v>9</v>
      </c>
      <c r="H7" s="127"/>
      <c r="I7" s="127"/>
      <c r="J7" s="128">
        <f>IF(H7=" ",0,(IF(I7=" ",0,G7*H7*I7)))</f>
        <v>0</v>
      </c>
      <c r="K7" s="129">
        <f>0.22*J7</f>
        <v>0</v>
      </c>
      <c r="L7" s="129">
        <f>J7+K7</f>
        <v>0</v>
      </c>
      <c r="N7" s="61"/>
      <c r="O7" s="61"/>
      <c r="P7" s="61"/>
      <c r="Q7" s="61"/>
      <c r="R7" s="50"/>
    </row>
    <row r="8" spans="1:18" x14ac:dyDescent="0.2">
      <c r="A8" s="121" t="s">
        <v>508</v>
      </c>
      <c r="B8" s="67"/>
      <c r="C8" s="67"/>
      <c r="D8" s="67"/>
      <c r="E8" s="67"/>
      <c r="F8" s="135"/>
      <c r="G8" s="119">
        <v>4.5</v>
      </c>
      <c r="H8" s="127"/>
      <c r="I8" s="127"/>
      <c r="J8" s="128">
        <f t="shared" ref="J8:J22" si="0">IF(H8=" ",0,(IF(I8=" ",0,G8*H8*I8)))</f>
        <v>0</v>
      </c>
      <c r="K8" s="129">
        <f t="shared" ref="K8:K27" si="1">0.22*J8</f>
        <v>0</v>
      </c>
      <c r="L8" s="129">
        <f t="shared" ref="L8:L22" si="2">J8+K8</f>
        <v>0</v>
      </c>
      <c r="N8" s="61"/>
      <c r="O8" s="61"/>
      <c r="P8" s="61"/>
      <c r="Q8" s="61"/>
      <c r="R8" s="50"/>
    </row>
    <row r="9" spans="1:18" x14ac:dyDescent="0.2">
      <c r="A9" s="77" t="s">
        <v>509</v>
      </c>
      <c r="B9" s="68"/>
      <c r="C9" s="68"/>
      <c r="D9" s="68"/>
      <c r="E9" s="67"/>
      <c r="F9" s="134"/>
      <c r="G9" s="118">
        <v>3</v>
      </c>
      <c r="H9" s="127"/>
      <c r="I9" s="127"/>
      <c r="J9" s="128">
        <f t="shared" si="0"/>
        <v>0</v>
      </c>
      <c r="K9" s="129">
        <f t="shared" si="1"/>
        <v>0</v>
      </c>
      <c r="L9" s="129">
        <f t="shared" si="2"/>
        <v>0</v>
      </c>
      <c r="N9" s="61"/>
      <c r="O9" s="61"/>
      <c r="P9" s="61"/>
      <c r="Q9" s="61"/>
      <c r="R9" s="50"/>
    </row>
    <row r="10" spans="1:18" x14ac:dyDescent="0.2">
      <c r="A10" s="121" t="s">
        <v>510</v>
      </c>
      <c r="B10" s="67"/>
      <c r="C10" s="67"/>
      <c r="D10" s="67"/>
      <c r="E10" s="67"/>
      <c r="F10" s="135"/>
      <c r="G10" s="119">
        <v>3</v>
      </c>
      <c r="H10" s="127"/>
      <c r="I10" s="127"/>
      <c r="J10" s="128">
        <f t="shared" si="0"/>
        <v>0</v>
      </c>
      <c r="K10" s="129">
        <f t="shared" si="1"/>
        <v>0</v>
      </c>
      <c r="L10" s="129">
        <f t="shared" si="2"/>
        <v>0</v>
      </c>
      <c r="N10" s="61"/>
      <c r="O10" s="61"/>
      <c r="P10" s="61"/>
      <c r="Q10" s="61"/>
      <c r="R10" s="50"/>
    </row>
    <row r="11" spans="1:18" x14ac:dyDescent="0.2">
      <c r="A11" s="121" t="s">
        <v>511</v>
      </c>
      <c r="B11" s="67"/>
      <c r="C11" s="67"/>
      <c r="D11" s="67"/>
      <c r="E11" s="67"/>
      <c r="F11" s="135"/>
      <c r="G11" s="119">
        <v>1.5</v>
      </c>
      <c r="H11" s="127"/>
      <c r="I11" s="127"/>
      <c r="J11" s="128">
        <f t="shared" si="0"/>
        <v>0</v>
      </c>
      <c r="K11" s="129">
        <f t="shared" si="1"/>
        <v>0</v>
      </c>
      <c r="L11" s="129">
        <f t="shared" si="2"/>
        <v>0</v>
      </c>
      <c r="N11" s="61"/>
      <c r="O11" s="61"/>
      <c r="P11" s="61"/>
      <c r="Q11" s="61"/>
      <c r="R11" s="50"/>
    </row>
    <row r="12" spans="1:18" x14ac:dyDescent="0.2">
      <c r="A12" s="121" t="s">
        <v>512</v>
      </c>
      <c r="B12" s="67"/>
      <c r="C12" s="67"/>
      <c r="D12" s="67"/>
      <c r="E12" s="67"/>
      <c r="F12" s="135"/>
      <c r="G12" s="119">
        <v>6</v>
      </c>
      <c r="H12" s="127"/>
      <c r="I12" s="127"/>
      <c r="J12" s="128">
        <f t="shared" si="0"/>
        <v>0</v>
      </c>
      <c r="K12" s="129">
        <f t="shared" si="1"/>
        <v>0</v>
      </c>
      <c r="L12" s="129">
        <f t="shared" si="2"/>
        <v>0</v>
      </c>
      <c r="N12" s="61"/>
      <c r="O12" s="61"/>
      <c r="P12" s="61"/>
      <c r="Q12" s="61"/>
      <c r="R12" s="50"/>
    </row>
    <row r="13" spans="1:18" x14ac:dyDescent="0.2">
      <c r="A13" s="121" t="s">
        <v>513</v>
      </c>
      <c r="B13" s="67"/>
      <c r="C13" s="67"/>
      <c r="D13" s="67"/>
      <c r="E13" s="67"/>
      <c r="F13" s="135"/>
      <c r="G13" s="119">
        <v>3</v>
      </c>
      <c r="H13" s="127"/>
      <c r="I13" s="127"/>
      <c r="J13" s="128">
        <f t="shared" si="0"/>
        <v>0</v>
      </c>
      <c r="K13" s="129">
        <f t="shared" si="1"/>
        <v>0</v>
      </c>
      <c r="L13" s="129">
        <f t="shared" si="2"/>
        <v>0</v>
      </c>
      <c r="N13" s="61"/>
      <c r="O13" s="61"/>
      <c r="P13" s="61"/>
      <c r="Q13" s="61"/>
      <c r="R13" s="50"/>
    </row>
    <row r="14" spans="1:18" x14ac:dyDescent="0.2">
      <c r="A14" s="121" t="s">
        <v>514</v>
      </c>
      <c r="B14" s="67"/>
      <c r="C14" s="67"/>
      <c r="D14" s="67"/>
      <c r="E14" s="67"/>
      <c r="F14" s="135"/>
      <c r="G14" s="119">
        <v>4.5</v>
      </c>
      <c r="H14" s="127"/>
      <c r="I14" s="127"/>
      <c r="J14" s="128">
        <f t="shared" si="0"/>
        <v>0</v>
      </c>
      <c r="K14" s="129">
        <f t="shared" si="1"/>
        <v>0</v>
      </c>
      <c r="L14" s="129">
        <f t="shared" si="2"/>
        <v>0</v>
      </c>
      <c r="N14" s="61"/>
      <c r="O14" s="61"/>
      <c r="P14" s="61"/>
      <c r="Q14" s="61"/>
      <c r="R14" s="50"/>
    </row>
    <row r="15" spans="1:18" x14ac:dyDescent="0.2">
      <c r="A15" s="121" t="s">
        <v>515</v>
      </c>
      <c r="B15" s="67"/>
      <c r="C15" s="67"/>
      <c r="D15" s="67"/>
      <c r="E15" s="67"/>
      <c r="F15" s="135"/>
      <c r="G15" s="119">
        <v>6</v>
      </c>
      <c r="H15" s="127"/>
      <c r="I15" s="127"/>
      <c r="J15" s="128">
        <f t="shared" si="0"/>
        <v>0</v>
      </c>
      <c r="K15" s="129">
        <f t="shared" si="1"/>
        <v>0</v>
      </c>
      <c r="L15" s="129">
        <f t="shared" si="2"/>
        <v>0</v>
      </c>
      <c r="N15" s="61"/>
      <c r="O15" s="61"/>
      <c r="P15" s="61"/>
      <c r="Q15" s="61"/>
      <c r="R15" s="50"/>
    </row>
    <row r="16" spans="1:18" x14ac:dyDescent="0.2">
      <c r="A16" s="77" t="s">
        <v>516</v>
      </c>
      <c r="B16" s="68"/>
      <c r="C16" s="68"/>
      <c r="D16" s="68"/>
      <c r="E16" s="67"/>
      <c r="F16" s="134"/>
      <c r="G16" s="118">
        <v>0.45</v>
      </c>
      <c r="H16" s="127"/>
      <c r="I16" s="127"/>
      <c r="J16" s="128">
        <f t="shared" si="0"/>
        <v>0</v>
      </c>
      <c r="K16" s="129">
        <f t="shared" si="1"/>
        <v>0</v>
      </c>
      <c r="L16" s="129">
        <f t="shared" si="2"/>
        <v>0</v>
      </c>
      <c r="N16" s="61"/>
      <c r="O16" s="61"/>
      <c r="P16" s="61"/>
      <c r="Q16" s="61"/>
      <c r="R16" s="50"/>
    </row>
    <row r="17" spans="1:18" x14ac:dyDescent="0.2">
      <c r="A17" s="121" t="s">
        <v>517</v>
      </c>
      <c r="B17" s="67"/>
      <c r="C17" s="67"/>
      <c r="D17" s="67"/>
      <c r="E17" s="67"/>
      <c r="F17" s="135"/>
      <c r="G17" s="119">
        <v>0.75</v>
      </c>
      <c r="H17" s="127"/>
      <c r="I17" s="127"/>
      <c r="J17" s="128">
        <f t="shared" si="0"/>
        <v>0</v>
      </c>
      <c r="K17" s="129">
        <f t="shared" si="1"/>
        <v>0</v>
      </c>
      <c r="L17" s="129">
        <f t="shared" si="2"/>
        <v>0</v>
      </c>
      <c r="N17" s="61"/>
      <c r="O17" s="61"/>
      <c r="P17" s="61"/>
      <c r="Q17" s="61"/>
      <c r="R17" s="50"/>
    </row>
    <row r="18" spans="1:18" x14ac:dyDescent="0.2">
      <c r="A18" s="121" t="s">
        <v>518</v>
      </c>
      <c r="B18" s="67"/>
      <c r="C18" s="67"/>
      <c r="D18" s="67"/>
      <c r="E18" s="67"/>
      <c r="F18" s="135"/>
      <c r="G18" s="119">
        <v>0.3</v>
      </c>
      <c r="H18" s="127"/>
      <c r="I18" s="127"/>
      <c r="J18" s="128">
        <f t="shared" si="0"/>
        <v>0</v>
      </c>
      <c r="K18" s="129">
        <f t="shared" si="1"/>
        <v>0</v>
      </c>
      <c r="L18" s="129">
        <f t="shared" si="2"/>
        <v>0</v>
      </c>
      <c r="N18" s="61"/>
      <c r="O18" s="61"/>
      <c r="P18" s="61"/>
      <c r="Q18" s="61"/>
      <c r="R18" s="50"/>
    </row>
    <row r="19" spans="1:18" x14ac:dyDescent="0.2">
      <c r="A19" s="121" t="s">
        <v>519</v>
      </c>
      <c r="B19" s="67"/>
      <c r="C19" s="67"/>
      <c r="D19" s="67"/>
      <c r="E19" s="67"/>
      <c r="F19" s="135"/>
      <c r="G19" s="119">
        <v>6</v>
      </c>
      <c r="H19" s="127"/>
      <c r="I19" s="127"/>
      <c r="J19" s="128">
        <f t="shared" si="0"/>
        <v>0</v>
      </c>
      <c r="K19" s="129">
        <f t="shared" si="1"/>
        <v>0</v>
      </c>
      <c r="L19" s="129">
        <f t="shared" si="2"/>
        <v>0</v>
      </c>
      <c r="N19" s="61"/>
      <c r="O19" s="61"/>
      <c r="P19" s="61"/>
      <c r="Q19" s="61"/>
      <c r="R19" s="50"/>
    </row>
    <row r="20" spans="1:18" x14ac:dyDescent="0.2">
      <c r="A20" s="121" t="s">
        <v>520</v>
      </c>
      <c r="B20" s="67"/>
      <c r="C20" s="67"/>
      <c r="D20" s="67"/>
      <c r="E20" s="67"/>
      <c r="F20" s="135"/>
      <c r="G20" s="119">
        <v>1.5</v>
      </c>
      <c r="H20" s="127"/>
      <c r="I20" s="127"/>
      <c r="J20" s="128">
        <f t="shared" si="0"/>
        <v>0</v>
      </c>
      <c r="K20" s="129">
        <f t="shared" si="1"/>
        <v>0</v>
      </c>
      <c r="L20" s="129">
        <f t="shared" si="2"/>
        <v>0</v>
      </c>
      <c r="N20" s="61"/>
      <c r="O20" s="61"/>
      <c r="P20" s="61"/>
      <c r="Q20" s="61"/>
      <c r="R20" s="50"/>
    </row>
    <row r="21" spans="1:18" x14ac:dyDescent="0.2">
      <c r="A21" s="121" t="s">
        <v>521</v>
      </c>
      <c r="B21" s="67"/>
      <c r="C21" s="67"/>
      <c r="D21" s="67"/>
      <c r="E21" s="67"/>
      <c r="F21" s="135"/>
      <c r="G21" s="119">
        <v>3</v>
      </c>
      <c r="H21" s="127"/>
      <c r="I21" s="127"/>
      <c r="J21" s="128">
        <f t="shared" si="0"/>
        <v>0</v>
      </c>
      <c r="K21" s="129">
        <f t="shared" si="1"/>
        <v>0</v>
      </c>
      <c r="L21" s="129">
        <f t="shared" si="2"/>
        <v>0</v>
      </c>
      <c r="N21" s="61"/>
      <c r="O21" s="61"/>
      <c r="P21" s="61"/>
      <c r="Q21" s="61"/>
      <c r="R21" s="50"/>
    </row>
    <row r="22" spans="1:18" x14ac:dyDescent="0.2">
      <c r="A22" s="121" t="s">
        <v>522</v>
      </c>
      <c r="B22" s="67"/>
      <c r="C22" s="67"/>
      <c r="D22" s="67"/>
      <c r="E22" s="67"/>
      <c r="F22" s="135"/>
      <c r="G22" s="119">
        <v>7.5</v>
      </c>
      <c r="H22" s="127"/>
      <c r="I22" s="127"/>
      <c r="J22" s="128">
        <f t="shared" si="0"/>
        <v>0</v>
      </c>
      <c r="K22" s="129">
        <f t="shared" si="1"/>
        <v>0</v>
      </c>
      <c r="L22" s="129">
        <f t="shared" si="2"/>
        <v>0</v>
      </c>
      <c r="N22" s="61"/>
      <c r="O22" s="61"/>
      <c r="P22" s="61"/>
      <c r="Q22" s="61"/>
      <c r="R22" s="50"/>
    </row>
    <row r="23" spans="1:18" x14ac:dyDescent="0.2">
      <c r="A23" s="77" t="s">
        <v>523</v>
      </c>
      <c r="B23" s="68"/>
      <c r="C23" s="68"/>
      <c r="D23" s="68"/>
      <c r="E23" s="68"/>
      <c r="F23" s="134"/>
      <c r="G23" s="118">
        <v>3</v>
      </c>
      <c r="H23" s="127"/>
      <c r="I23" s="127"/>
      <c r="J23" s="117">
        <f>IF(H23=" ",0,(IF(I23=" ",0,G23*H23*I23)))</f>
        <v>0</v>
      </c>
      <c r="K23" s="129">
        <f t="shared" si="1"/>
        <v>0</v>
      </c>
      <c r="L23" s="117">
        <f>J23+K23</f>
        <v>0</v>
      </c>
      <c r="N23" s="61"/>
      <c r="O23" s="61"/>
      <c r="P23" s="61"/>
      <c r="Q23" s="61"/>
      <c r="R23" s="50"/>
    </row>
    <row r="24" spans="1:18" x14ac:dyDescent="0.2">
      <c r="A24" s="121" t="s">
        <v>524</v>
      </c>
      <c r="B24" s="67"/>
      <c r="C24" s="67"/>
      <c r="D24" s="67"/>
      <c r="E24" s="67"/>
      <c r="F24" s="135"/>
      <c r="G24" s="119">
        <v>3</v>
      </c>
      <c r="H24" s="127"/>
      <c r="I24" s="127"/>
      <c r="J24" s="117">
        <f>IF(H24=" ",0,(IF(I24=" ",0,G24*H24*I24)))</f>
        <v>0</v>
      </c>
      <c r="K24" s="129">
        <f t="shared" si="1"/>
        <v>0</v>
      </c>
      <c r="L24" s="117">
        <f>J24+K24</f>
        <v>0</v>
      </c>
      <c r="N24" s="61"/>
      <c r="O24" s="61"/>
      <c r="P24" s="61"/>
      <c r="Q24" s="61"/>
      <c r="R24" s="50"/>
    </row>
    <row r="25" spans="1:18" x14ac:dyDescent="0.2">
      <c r="A25" s="121" t="s">
        <v>525</v>
      </c>
      <c r="B25" s="67"/>
      <c r="C25" s="67"/>
      <c r="D25" s="67"/>
      <c r="E25" s="67"/>
      <c r="F25" s="135"/>
      <c r="G25" s="119">
        <v>3</v>
      </c>
      <c r="H25" s="127"/>
      <c r="I25" s="127"/>
      <c r="J25" s="117">
        <f>IF(H25=" ",0,(IF(I25=" ",0,G25*H25*I25)))</f>
        <v>0</v>
      </c>
      <c r="K25" s="129">
        <f t="shared" si="1"/>
        <v>0</v>
      </c>
      <c r="L25" s="117">
        <f>J25+K25</f>
        <v>0</v>
      </c>
      <c r="N25" s="61"/>
      <c r="O25" s="61"/>
      <c r="P25" s="61"/>
      <c r="Q25" s="61"/>
      <c r="R25" s="50"/>
    </row>
    <row r="26" spans="1:18" x14ac:dyDescent="0.2">
      <c r="A26" s="121" t="s">
        <v>526</v>
      </c>
      <c r="B26" s="67"/>
      <c r="C26" s="67"/>
      <c r="D26" s="67"/>
      <c r="E26" s="67"/>
      <c r="F26" s="135"/>
      <c r="G26" s="119">
        <v>0.45</v>
      </c>
      <c r="H26" s="127"/>
      <c r="I26" s="127"/>
      <c r="J26" s="117">
        <f>IF(H26=" ",0,(IF(I26=" ",0,G26*H26*I26)))</f>
        <v>0</v>
      </c>
      <c r="K26" s="129">
        <f t="shared" si="1"/>
        <v>0</v>
      </c>
      <c r="L26" s="117">
        <f>J26+K26</f>
        <v>0</v>
      </c>
      <c r="N26" s="61"/>
      <c r="O26" s="61"/>
      <c r="P26" s="61"/>
      <c r="Q26" s="61"/>
      <c r="R26" s="50"/>
    </row>
    <row r="27" spans="1:18" x14ac:dyDescent="0.2">
      <c r="A27" s="121" t="s">
        <v>527</v>
      </c>
      <c r="B27" s="67"/>
      <c r="C27" s="67"/>
      <c r="D27" s="67"/>
      <c r="E27" s="67"/>
      <c r="F27" s="135"/>
      <c r="G27" s="119">
        <v>6</v>
      </c>
      <c r="H27" s="127"/>
      <c r="I27" s="127"/>
      <c r="J27" s="117">
        <f>IF(H27=" ",0,(IF(I27=" ",0,G27*H27*I27)))</f>
        <v>0</v>
      </c>
      <c r="K27" s="129">
        <f t="shared" si="1"/>
        <v>0</v>
      </c>
      <c r="L27" s="117">
        <f>J27+K27</f>
        <v>0</v>
      </c>
      <c r="N27" s="61"/>
      <c r="O27" s="61"/>
      <c r="P27" s="61"/>
      <c r="Q27" s="61"/>
      <c r="R27" s="50"/>
    </row>
    <row r="28" spans="1:18" ht="13.5" thickBot="1" x14ac:dyDescent="0.25">
      <c r="A28" s="50"/>
      <c r="B28" s="50"/>
      <c r="C28" s="50"/>
      <c r="D28" s="50"/>
      <c r="E28" s="50"/>
      <c r="F28" s="50"/>
      <c r="G28" s="60"/>
      <c r="H28" s="60"/>
      <c r="I28" s="60"/>
      <c r="J28" s="50"/>
      <c r="K28" s="50"/>
      <c r="L28" s="50"/>
      <c r="N28" s="61"/>
      <c r="O28" s="61"/>
      <c r="P28" s="61"/>
      <c r="Q28" s="61"/>
      <c r="R28" s="50"/>
    </row>
    <row r="29" spans="1:18" ht="15.75" thickBot="1" x14ac:dyDescent="0.3">
      <c r="A29" s="50"/>
      <c r="B29" s="50"/>
      <c r="C29" s="50"/>
      <c r="D29" s="50"/>
      <c r="E29" s="50"/>
      <c r="F29" s="50"/>
      <c r="G29" s="50"/>
      <c r="H29" s="60"/>
      <c r="I29" s="60"/>
      <c r="J29" s="326" t="s">
        <v>236</v>
      </c>
      <c r="K29" s="327" t="s">
        <v>237</v>
      </c>
      <c r="L29" s="328" t="s">
        <v>113</v>
      </c>
      <c r="N29" s="61"/>
      <c r="O29" s="61"/>
      <c r="P29" s="61"/>
      <c r="Q29" s="61"/>
      <c r="R29" s="50"/>
    </row>
    <row r="30" spans="1:18" ht="18.75" customHeight="1" thickBot="1" x14ac:dyDescent="0.3">
      <c r="A30" s="23" t="s">
        <v>437</v>
      </c>
      <c r="B30" s="24"/>
      <c r="C30" s="24"/>
      <c r="D30" s="24"/>
      <c r="E30" s="24"/>
      <c r="F30" s="24"/>
      <c r="G30" s="24"/>
      <c r="H30" s="25"/>
      <c r="I30" s="26"/>
      <c r="J30" s="13">
        <f>SUM(J7:J27)</f>
        <v>0</v>
      </c>
      <c r="K30" s="12">
        <f>SUM(K7:K27)</f>
        <v>0</v>
      </c>
      <c r="L30" s="12">
        <f>SUM(L7:L27)</f>
        <v>0</v>
      </c>
      <c r="N30" s="61"/>
      <c r="O30" s="61"/>
      <c r="P30" s="61"/>
      <c r="Q30" s="61"/>
      <c r="R30" s="50"/>
    </row>
    <row r="31" spans="1:18" x14ac:dyDescent="0.2">
      <c r="N31" s="61"/>
      <c r="O31" s="61"/>
      <c r="P31" s="61"/>
      <c r="Q31" s="61"/>
      <c r="R31" s="50"/>
    </row>
    <row r="32" spans="1:18" x14ac:dyDescent="0.2">
      <c r="N32" s="61"/>
      <c r="O32" s="61"/>
      <c r="P32" s="61"/>
      <c r="Q32" s="61"/>
      <c r="R32" s="50"/>
    </row>
    <row r="33" spans="14:18" x14ac:dyDescent="0.2">
      <c r="N33" s="61"/>
      <c r="O33" s="61"/>
      <c r="P33" s="61"/>
      <c r="Q33" s="61"/>
      <c r="R33" s="50"/>
    </row>
    <row r="34" spans="14:18" x14ac:dyDescent="0.2">
      <c r="N34" s="61"/>
      <c r="O34" s="61"/>
      <c r="P34" s="61"/>
      <c r="Q34" s="61"/>
      <c r="R34" s="50"/>
    </row>
    <row r="35" spans="14:18" x14ac:dyDescent="0.2">
      <c r="N35" s="61"/>
      <c r="O35" s="61"/>
      <c r="P35" s="61"/>
      <c r="Q35" s="61"/>
      <c r="R35" s="50"/>
    </row>
    <row r="36" spans="14:18" x14ac:dyDescent="0.2">
      <c r="N36" s="61"/>
      <c r="O36" s="61"/>
      <c r="P36" s="61"/>
      <c r="Q36" s="61"/>
      <c r="R36" s="50"/>
    </row>
    <row r="37" spans="14:18" x14ac:dyDescent="0.2">
      <c r="N37" s="61"/>
      <c r="O37" s="61"/>
      <c r="P37" s="61"/>
      <c r="Q37" s="61"/>
      <c r="R37" s="50"/>
    </row>
    <row r="38" spans="14:18" x14ac:dyDescent="0.2">
      <c r="N38" s="61"/>
      <c r="O38" s="61"/>
      <c r="P38" s="61"/>
      <c r="Q38" s="61"/>
      <c r="R38" s="50"/>
    </row>
    <row r="39" spans="14:18" x14ac:dyDescent="0.2">
      <c r="N39" s="61"/>
      <c r="O39" s="61"/>
      <c r="P39" s="61"/>
      <c r="Q39" s="61"/>
      <c r="R39" s="50"/>
    </row>
    <row r="40" spans="14:18" x14ac:dyDescent="0.2">
      <c r="N40" s="61"/>
      <c r="O40" s="61"/>
      <c r="P40" s="61"/>
      <c r="Q40" s="61"/>
      <c r="R40" s="50"/>
    </row>
    <row r="41" spans="14:18" x14ac:dyDescent="0.2">
      <c r="N41" s="61"/>
      <c r="O41" s="61"/>
      <c r="P41" s="61"/>
      <c r="Q41" s="61"/>
      <c r="R41" s="50"/>
    </row>
    <row r="42" spans="14:18" x14ac:dyDescent="0.2">
      <c r="N42" s="61"/>
      <c r="O42" s="61"/>
      <c r="P42" s="61"/>
      <c r="Q42" s="61"/>
      <c r="R42" s="50"/>
    </row>
    <row r="43" spans="14:18" x14ac:dyDescent="0.2">
      <c r="N43" s="61"/>
      <c r="O43" s="61"/>
      <c r="P43" s="61"/>
      <c r="Q43" s="61"/>
      <c r="R43" s="50"/>
    </row>
    <row r="44" spans="14:18" x14ac:dyDescent="0.2">
      <c r="N44" s="61"/>
      <c r="O44" s="61"/>
      <c r="P44" s="61"/>
      <c r="Q44" s="61"/>
      <c r="R44" s="50"/>
    </row>
    <row r="45" spans="14:18" x14ac:dyDescent="0.2">
      <c r="N45" s="61"/>
      <c r="O45" s="61"/>
      <c r="P45" s="61"/>
      <c r="Q45" s="61"/>
      <c r="R45" s="50"/>
    </row>
    <row r="46" spans="14:18" x14ac:dyDescent="0.2">
      <c r="N46" s="61"/>
      <c r="O46" s="61"/>
      <c r="P46" s="61"/>
      <c r="Q46" s="61"/>
      <c r="R46" s="50"/>
    </row>
    <row r="47" spans="14:18" x14ac:dyDescent="0.2">
      <c r="N47" s="61"/>
      <c r="O47" s="61"/>
      <c r="P47" s="61"/>
      <c r="Q47" s="61"/>
      <c r="R47" s="50"/>
    </row>
    <row r="48" spans="14:18" x14ac:dyDescent="0.2">
      <c r="N48" s="61"/>
      <c r="O48" s="61"/>
      <c r="P48" s="61"/>
      <c r="Q48" s="61"/>
      <c r="R48" s="50"/>
    </row>
    <row r="49" spans="1:18" x14ac:dyDescent="0.2">
      <c r="N49" s="61"/>
      <c r="O49" s="61"/>
      <c r="P49" s="61"/>
      <c r="Q49" s="61"/>
      <c r="R49" s="50"/>
    </row>
    <row r="50" spans="1:18" x14ac:dyDescent="0.2">
      <c r="N50" s="61"/>
      <c r="O50" s="61"/>
      <c r="P50" s="61"/>
      <c r="Q50" s="61"/>
      <c r="R50" s="50"/>
    </row>
    <row r="51" spans="1:18" x14ac:dyDescent="0.2">
      <c r="N51" s="61"/>
      <c r="O51" s="61"/>
      <c r="P51" s="61"/>
      <c r="Q51" s="61"/>
      <c r="R51" s="50"/>
    </row>
    <row r="52" spans="1:18" x14ac:dyDescent="0.2">
      <c r="N52" s="61"/>
      <c r="O52" s="61"/>
      <c r="P52" s="61"/>
      <c r="Q52" s="61"/>
      <c r="R52" s="50"/>
    </row>
    <row r="53" spans="1:18" x14ac:dyDescent="0.2">
      <c r="N53" s="61"/>
      <c r="O53" s="61"/>
      <c r="P53" s="61"/>
      <c r="Q53" s="61"/>
      <c r="R53" s="50"/>
    </row>
    <row r="54" spans="1:18" x14ac:dyDescent="0.2">
      <c r="N54" s="61"/>
      <c r="O54" s="61"/>
      <c r="P54" s="61"/>
      <c r="Q54" s="61"/>
      <c r="R54" s="50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 s="61"/>
      <c r="O55" s="61"/>
      <c r="P55" s="61"/>
      <c r="Q55" s="61"/>
      <c r="R55" s="50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 s="61"/>
      <c r="O56" s="61"/>
      <c r="P56" s="61"/>
      <c r="Q56" s="61"/>
      <c r="R56" s="50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 s="61"/>
      <c r="O57" s="61"/>
      <c r="P57" s="61"/>
      <c r="Q57" s="61"/>
      <c r="R57" s="50"/>
    </row>
    <row r="58" spans="1:18" x14ac:dyDescent="0.2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8" x14ac:dyDescent="0.2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8" x14ac:dyDescent="0.2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8" x14ac:dyDescent="0.2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8" x14ac:dyDescent="0.2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8" x14ac:dyDescent="0.2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8" x14ac:dyDescent="0.2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x14ac:dyDescent="0.2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x14ac:dyDescent="0.2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x14ac:dyDescent="0.2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x14ac:dyDescent="0.2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x14ac:dyDescent="0.2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2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x14ac:dyDescent="0.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x14ac:dyDescent="0.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x14ac:dyDescent="0.2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x14ac:dyDescent="0.2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x14ac:dyDescent="0.2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x14ac:dyDescent="0.2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x14ac:dyDescent="0.2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x14ac:dyDescent="0.2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x14ac:dyDescent="0.2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x14ac:dyDescent="0.2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x14ac:dyDescent="0.2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x14ac:dyDescent="0.2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x14ac:dyDescent="0.2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x14ac:dyDescent="0.2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x14ac:dyDescent="0.2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x14ac:dyDescent="0.2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x14ac:dyDescent="0.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x14ac:dyDescent="0.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x14ac:dyDescent="0.2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</sheetData>
  <sheetProtection selectLockedCells="1"/>
  <mergeCells count="1">
    <mergeCell ref="A1:L1"/>
  </mergeCells>
  <phoneticPr fontId="1" type="noConversion"/>
  <pageMargins left="0.56000000000000005" right="0.74803149606299213" top="0.74803149606299213" bottom="0.19685039370078741" header="0" footer="0"/>
  <pageSetup paperSize="9" scale="96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3"/>
  <dimension ref="A1:M675"/>
  <sheetViews>
    <sheetView view="pageBreakPreview" topLeftCell="A51" zoomScaleNormal="100" zoomScaleSheetLayoutView="100" workbookViewId="0">
      <selection activeCell="A72" sqref="A72"/>
    </sheetView>
  </sheetViews>
  <sheetFormatPr defaultColWidth="9.140625" defaultRowHeight="12.75" x14ac:dyDescent="0.2"/>
  <cols>
    <col min="1" max="3" width="9.140625" style="1"/>
    <col min="4" max="4" width="7" style="1" customWidth="1"/>
    <col min="5" max="5" width="9.140625" style="1"/>
    <col min="6" max="6" width="11.28515625" style="1" customWidth="1"/>
    <col min="7" max="7" width="10" style="22" customWidth="1"/>
    <col min="8" max="8" width="13" style="22" customWidth="1"/>
    <col min="9" max="9" width="15.7109375" style="1" customWidth="1"/>
    <col min="10" max="10" width="14" style="1" customWidth="1"/>
    <col min="11" max="11" width="18.5703125" style="1" customWidth="1"/>
    <col min="12" max="16384" width="9.140625" style="1"/>
  </cols>
  <sheetData>
    <row r="1" spans="1:11" ht="19.5" customHeight="1" x14ac:dyDescent="0.2">
      <c r="A1" s="393" t="s">
        <v>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3" spans="1:11" x14ac:dyDescent="0.2">
      <c r="A3" s="3" t="s">
        <v>120</v>
      </c>
      <c r="F3" s="3" t="s">
        <v>117</v>
      </c>
      <c r="I3" s="48" t="s">
        <v>116</v>
      </c>
    </row>
    <row r="4" spans="1:11" x14ac:dyDescent="0.2">
      <c r="A4" s="4">
        <f>'podatki produkcije'!B6</f>
        <v>0</v>
      </c>
      <c r="F4" s="4">
        <f>'podatki produkcije'!B8</f>
        <v>0</v>
      </c>
      <c r="I4" s="49">
        <f>'podatki produkcije'!B10</f>
        <v>0</v>
      </c>
    </row>
    <row r="6" spans="1:11" ht="18" customHeight="1" x14ac:dyDescent="0.25">
      <c r="B6" s="33"/>
      <c r="C6" s="33"/>
      <c r="D6" s="33"/>
      <c r="E6" s="334" t="s">
        <v>11</v>
      </c>
      <c r="F6" s="334" t="s">
        <v>12</v>
      </c>
      <c r="G6" s="324" t="s">
        <v>27</v>
      </c>
      <c r="H6" s="324" t="s">
        <v>28</v>
      </c>
      <c r="I6" s="324" t="s">
        <v>236</v>
      </c>
      <c r="J6" s="324" t="s">
        <v>237</v>
      </c>
      <c r="K6" s="324" t="s">
        <v>113</v>
      </c>
    </row>
    <row r="7" spans="1:11" ht="16.5" customHeight="1" x14ac:dyDescent="0.25">
      <c r="A7" s="153" t="s">
        <v>550</v>
      </c>
      <c r="B7" s="115"/>
      <c r="C7" s="115"/>
      <c r="D7" s="115"/>
      <c r="E7" s="118">
        <v>40</v>
      </c>
      <c r="F7" s="124">
        <v>250</v>
      </c>
      <c r="G7" s="116"/>
      <c r="H7" s="116"/>
      <c r="I7" s="117">
        <f>IF(G7=" ",0,G7*E7)+IF(H7=" ",0,H7*F7)</f>
        <v>0</v>
      </c>
      <c r="J7" s="117">
        <f>I7*0.22</f>
        <v>0</v>
      </c>
      <c r="K7" s="117">
        <f>I7+J7</f>
        <v>0</v>
      </c>
    </row>
    <row r="8" spans="1:11" ht="12.75" customHeight="1" x14ac:dyDescent="0.2">
      <c r="A8" s="50"/>
      <c r="B8" s="50"/>
      <c r="C8" s="50"/>
      <c r="D8" s="50"/>
      <c r="E8" s="50"/>
      <c r="F8" s="50"/>
      <c r="G8" s="63"/>
      <c r="H8" s="154"/>
      <c r="I8" s="133"/>
      <c r="J8" s="133"/>
      <c r="K8" s="133"/>
    </row>
    <row r="9" spans="1:11" ht="15.75" customHeight="1" x14ac:dyDescent="0.25">
      <c r="A9" s="153" t="s">
        <v>23</v>
      </c>
      <c r="B9" s="115"/>
      <c r="C9" s="115"/>
      <c r="D9" s="115"/>
      <c r="E9" s="118">
        <v>40</v>
      </c>
      <c r="F9" s="124">
        <v>250</v>
      </c>
      <c r="G9" s="116"/>
      <c r="H9" s="116"/>
      <c r="I9" s="117">
        <f>IF(G9=" ",0,G9*E9)+IF(H9=" ",0,H9*F9)</f>
        <v>0</v>
      </c>
      <c r="J9" s="117">
        <f>I9*0.22</f>
        <v>0</v>
      </c>
      <c r="K9" s="117">
        <f>I9+J9</f>
        <v>0</v>
      </c>
    </row>
    <row r="10" spans="1:11" ht="12.75" customHeight="1" x14ac:dyDescent="0.2">
      <c r="A10" s="50"/>
      <c r="B10" s="50"/>
      <c r="C10" s="50"/>
      <c r="D10" s="50"/>
      <c r="E10" s="50"/>
      <c r="F10" s="50"/>
      <c r="G10" s="63"/>
      <c r="H10" s="63"/>
      <c r="I10" s="133"/>
      <c r="J10" s="133"/>
      <c r="K10" s="133"/>
    </row>
    <row r="11" spans="1:11" ht="16.5" customHeight="1" x14ac:dyDescent="0.25">
      <c r="A11" s="153" t="s">
        <v>24</v>
      </c>
      <c r="B11" s="68"/>
      <c r="C11" s="68"/>
      <c r="D11" s="68"/>
      <c r="E11" s="118">
        <v>28</v>
      </c>
      <c r="F11" s="124">
        <v>170</v>
      </c>
      <c r="G11" s="116"/>
      <c r="H11" s="116"/>
      <c r="I11" s="117">
        <f>IF(G11=" ",0,G11*E11)+IF(H11=" ",0,H11*F11)</f>
        <v>0</v>
      </c>
      <c r="J11" s="117">
        <f>I11*0.22</f>
        <v>0</v>
      </c>
      <c r="K11" s="117">
        <f>I11+J11</f>
        <v>0</v>
      </c>
    </row>
    <row r="12" spans="1:11" ht="12.75" customHeight="1" x14ac:dyDescent="0.2">
      <c r="A12" s="50" t="s">
        <v>549</v>
      </c>
      <c r="B12" s="50"/>
      <c r="C12" s="50"/>
      <c r="D12" s="50"/>
      <c r="E12" s="50"/>
      <c r="F12" s="50"/>
      <c r="G12" s="63"/>
      <c r="H12" s="63"/>
      <c r="I12" s="133"/>
      <c r="J12" s="133"/>
      <c r="K12" s="133"/>
    </row>
    <row r="13" spans="1:11" ht="15.75" customHeight="1" x14ac:dyDescent="0.25">
      <c r="A13" s="153" t="s">
        <v>25</v>
      </c>
      <c r="B13" s="68"/>
      <c r="C13" s="68"/>
      <c r="D13" s="68"/>
      <c r="E13" s="118">
        <v>28</v>
      </c>
      <c r="F13" s="124">
        <v>170</v>
      </c>
      <c r="G13" s="116"/>
      <c r="H13" s="116"/>
      <c r="I13" s="117">
        <f>IF(G13=" ",0,G13*E13)+IF(H13=" ",0,H13*F13)</f>
        <v>0</v>
      </c>
      <c r="J13" s="117">
        <f>I13*0.22</f>
        <v>0</v>
      </c>
      <c r="K13" s="117">
        <f>I13+J13</f>
        <v>0</v>
      </c>
    </row>
    <row r="14" spans="1:11" ht="12.75" customHeight="1" x14ac:dyDescent="0.2">
      <c r="A14" s="69"/>
      <c r="B14" s="50"/>
      <c r="C14" s="50"/>
      <c r="D14" s="50"/>
      <c r="E14" s="58"/>
      <c r="F14" s="55"/>
      <c r="G14" s="63"/>
      <c r="H14" s="63"/>
      <c r="I14" s="64"/>
      <c r="J14" s="64"/>
      <c r="K14" s="64"/>
    </row>
    <row r="15" spans="1:11" ht="16.5" customHeight="1" x14ac:dyDescent="0.25">
      <c r="A15" s="122" t="s">
        <v>280</v>
      </c>
      <c r="B15" s="50"/>
      <c r="C15" s="50"/>
      <c r="D15" s="50"/>
      <c r="E15" s="50"/>
      <c r="F15" s="50"/>
      <c r="G15" s="63"/>
      <c r="H15" s="63"/>
      <c r="I15" s="133"/>
      <c r="J15" s="133"/>
      <c r="K15" s="133"/>
    </row>
    <row r="16" spans="1:11" ht="15.75" customHeight="1" x14ac:dyDescent="0.2">
      <c r="A16" s="77" t="s">
        <v>277</v>
      </c>
      <c r="B16" s="68"/>
      <c r="C16" s="68"/>
      <c r="D16" s="68"/>
      <c r="E16" s="118">
        <v>125</v>
      </c>
      <c r="F16" s="124" t="s">
        <v>5</v>
      </c>
      <c r="G16" s="116"/>
      <c r="H16" s="116" t="s">
        <v>5</v>
      </c>
      <c r="I16" s="117">
        <f>IF(G16=" ",0,G16*E16)</f>
        <v>0</v>
      </c>
      <c r="J16" s="117">
        <f t="shared" ref="J16:J33" si="0">I16*0.22</f>
        <v>0</v>
      </c>
      <c r="K16" s="117">
        <f>I16+J16</f>
        <v>0</v>
      </c>
    </row>
    <row r="17" spans="1:11" ht="15.75" customHeight="1" x14ac:dyDescent="0.2">
      <c r="A17" s="77" t="s">
        <v>275</v>
      </c>
      <c r="B17" s="68"/>
      <c r="C17" s="68"/>
      <c r="D17" s="68"/>
      <c r="E17" s="118">
        <v>100</v>
      </c>
      <c r="F17" s="124" t="s">
        <v>5</v>
      </c>
      <c r="G17" s="116"/>
      <c r="H17" s="116" t="s">
        <v>5</v>
      </c>
      <c r="I17" s="117">
        <f t="shared" ref="I17:I47" si="1">IF(G17=" ",0,G17*E17)</f>
        <v>0</v>
      </c>
      <c r="J17" s="117">
        <f t="shared" si="0"/>
        <v>0</v>
      </c>
      <c r="K17" s="117">
        <f t="shared" ref="K17:K47" si="2">I17+J17</f>
        <v>0</v>
      </c>
    </row>
    <row r="18" spans="1:11" ht="15.75" customHeight="1" x14ac:dyDescent="0.2">
      <c r="A18" s="77" t="s">
        <v>276</v>
      </c>
      <c r="B18" s="68"/>
      <c r="C18" s="68"/>
      <c r="D18" s="68"/>
      <c r="E18" s="118">
        <v>100</v>
      </c>
      <c r="F18" s="124" t="s">
        <v>5</v>
      </c>
      <c r="G18" s="116"/>
      <c r="H18" s="116" t="s">
        <v>5</v>
      </c>
      <c r="I18" s="117">
        <f t="shared" si="1"/>
        <v>0</v>
      </c>
      <c r="J18" s="117">
        <f t="shared" si="0"/>
        <v>0</v>
      </c>
      <c r="K18" s="117">
        <f t="shared" si="2"/>
        <v>0</v>
      </c>
    </row>
    <row r="19" spans="1:11" ht="15.75" customHeight="1" x14ac:dyDescent="0.2">
      <c r="A19" s="77" t="s">
        <v>438</v>
      </c>
      <c r="B19" s="68"/>
      <c r="C19" s="68"/>
      <c r="D19" s="68"/>
      <c r="E19" s="118">
        <v>100</v>
      </c>
      <c r="F19" s="124" t="s">
        <v>5</v>
      </c>
      <c r="G19" s="116"/>
      <c r="H19" s="116" t="s">
        <v>5</v>
      </c>
      <c r="I19" s="117">
        <f>IF(G19=" ",0,G19*E19)</f>
        <v>0</v>
      </c>
      <c r="J19" s="117">
        <f t="shared" si="0"/>
        <v>0</v>
      </c>
      <c r="K19" s="117">
        <f>I19+J19</f>
        <v>0</v>
      </c>
    </row>
    <row r="20" spans="1:11" ht="15.75" customHeight="1" x14ac:dyDescent="0.2">
      <c r="A20" s="77" t="s">
        <v>278</v>
      </c>
      <c r="B20" s="68"/>
      <c r="C20" s="68"/>
      <c r="D20" s="68"/>
      <c r="E20" s="118">
        <v>70</v>
      </c>
      <c r="F20" s="124" t="s">
        <v>5</v>
      </c>
      <c r="G20" s="116"/>
      <c r="H20" s="116" t="s">
        <v>5</v>
      </c>
      <c r="I20" s="117">
        <f t="shared" si="1"/>
        <v>0</v>
      </c>
      <c r="J20" s="117">
        <f t="shared" si="0"/>
        <v>0</v>
      </c>
      <c r="K20" s="117">
        <f t="shared" si="2"/>
        <v>0</v>
      </c>
    </row>
    <row r="21" spans="1:11" ht="15.75" customHeight="1" x14ac:dyDescent="0.2">
      <c r="A21" s="77" t="s">
        <v>279</v>
      </c>
      <c r="B21" s="68"/>
      <c r="C21" s="68"/>
      <c r="D21" s="68"/>
      <c r="E21" s="118">
        <v>70</v>
      </c>
      <c r="F21" s="124" t="s">
        <v>5</v>
      </c>
      <c r="G21" s="116"/>
      <c r="H21" s="116" t="s">
        <v>5</v>
      </c>
      <c r="I21" s="117">
        <f t="shared" si="1"/>
        <v>0</v>
      </c>
      <c r="J21" s="117">
        <f t="shared" si="0"/>
        <v>0</v>
      </c>
      <c r="K21" s="117">
        <f t="shared" si="2"/>
        <v>0</v>
      </c>
    </row>
    <row r="22" spans="1:11" ht="15.75" customHeight="1" x14ac:dyDescent="0.2">
      <c r="A22" s="77" t="s">
        <v>281</v>
      </c>
      <c r="B22" s="68"/>
      <c r="C22" s="68"/>
      <c r="D22" s="68"/>
      <c r="E22" s="118">
        <v>90</v>
      </c>
      <c r="F22" s="124" t="s">
        <v>5</v>
      </c>
      <c r="G22" s="116"/>
      <c r="H22" s="116" t="s">
        <v>5</v>
      </c>
      <c r="I22" s="117">
        <f t="shared" si="1"/>
        <v>0</v>
      </c>
      <c r="J22" s="117">
        <f t="shared" si="0"/>
        <v>0</v>
      </c>
      <c r="K22" s="117">
        <f t="shared" si="2"/>
        <v>0</v>
      </c>
    </row>
    <row r="23" spans="1:11" ht="15.75" customHeight="1" x14ac:dyDescent="0.2">
      <c r="A23" s="77" t="s">
        <v>282</v>
      </c>
      <c r="B23" s="68"/>
      <c r="C23" s="68"/>
      <c r="D23" s="68"/>
      <c r="E23" s="118">
        <v>80</v>
      </c>
      <c r="F23" s="124" t="s">
        <v>5</v>
      </c>
      <c r="G23" s="116"/>
      <c r="H23" s="116" t="s">
        <v>5</v>
      </c>
      <c r="I23" s="117">
        <f t="shared" si="1"/>
        <v>0</v>
      </c>
      <c r="J23" s="117">
        <f t="shared" si="0"/>
        <v>0</v>
      </c>
      <c r="K23" s="117">
        <f t="shared" si="2"/>
        <v>0</v>
      </c>
    </row>
    <row r="24" spans="1:11" ht="15.75" customHeight="1" x14ac:dyDescent="0.2">
      <c r="A24" s="77" t="s">
        <v>287</v>
      </c>
      <c r="B24" s="68"/>
      <c r="C24" s="68"/>
      <c r="D24" s="68"/>
      <c r="E24" s="118">
        <v>80</v>
      </c>
      <c r="F24" s="124" t="s">
        <v>5</v>
      </c>
      <c r="G24" s="116"/>
      <c r="H24" s="116" t="s">
        <v>5</v>
      </c>
      <c r="I24" s="117">
        <f t="shared" si="1"/>
        <v>0</v>
      </c>
      <c r="J24" s="117">
        <f t="shared" si="0"/>
        <v>0</v>
      </c>
      <c r="K24" s="117">
        <f t="shared" si="2"/>
        <v>0</v>
      </c>
    </row>
    <row r="25" spans="1:11" ht="15.75" customHeight="1" x14ac:dyDescent="0.2">
      <c r="A25" s="77" t="s">
        <v>298</v>
      </c>
      <c r="B25" s="68"/>
      <c r="C25" s="68"/>
      <c r="D25" s="68"/>
      <c r="E25" s="118">
        <v>65</v>
      </c>
      <c r="F25" s="124" t="s">
        <v>5</v>
      </c>
      <c r="G25" s="116"/>
      <c r="H25" s="116" t="s">
        <v>5</v>
      </c>
      <c r="I25" s="117">
        <f t="shared" si="1"/>
        <v>0</v>
      </c>
      <c r="J25" s="117">
        <f t="shared" si="0"/>
        <v>0</v>
      </c>
      <c r="K25" s="117">
        <f t="shared" si="2"/>
        <v>0</v>
      </c>
    </row>
    <row r="26" spans="1:11" ht="15.75" customHeight="1" x14ac:dyDescent="0.2">
      <c r="A26" s="77" t="s">
        <v>297</v>
      </c>
      <c r="B26" s="68"/>
      <c r="C26" s="68"/>
      <c r="D26" s="68"/>
      <c r="E26" s="118">
        <v>65</v>
      </c>
      <c r="F26" s="124" t="s">
        <v>5</v>
      </c>
      <c r="G26" s="116"/>
      <c r="H26" s="116" t="s">
        <v>5</v>
      </c>
      <c r="I26" s="117">
        <f t="shared" si="1"/>
        <v>0</v>
      </c>
      <c r="J26" s="117">
        <f t="shared" si="0"/>
        <v>0</v>
      </c>
      <c r="K26" s="117">
        <f t="shared" si="2"/>
        <v>0</v>
      </c>
    </row>
    <row r="27" spans="1:11" ht="15.75" customHeight="1" x14ac:dyDescent="0.2">
      <c r="A27" s="77" t="s">
        <v>299</v>
      </c>
      <c r="B27" s="68"/>
      <c r="C27" s="68"/>
      <c r="D27" s="68"/>
      <c r="E27" s="118">
        <v>90</v>
      </c>
      <c r="F27" s="124" t="s">
        <v>5</v>
      </c>
      <c r="G27" s="116"/>
      <c r="H27" s="116" t="s">
        <v>5</v>
      </c>
      <c r="I27" s="117">
        <f t="shared" si="1"/>
        <v>0</v>
      </c>
      <c r="J27" s="117">
        <f t="shared" si="0"/>
        <v>0</v>
      </c>
      <c r="K27" s="117">
        <f t="shared" si="2"/>
        <v>0</v>
      </c>
    </row>
    <row r="28" spans="1:11" ht="15.75" customHeight="1" x14ac:dyDescent="0.2">
      <c r="A28" s="77" t="s">
        <v>284</v>
      </c>
      <c r="B28" s="68"/>
      <c r="C28" s="68"/>
      <c r="D28" s="68"/>
      <c r="E28" s="118">
        <v>65</v>
      </c>
      <c r="F28" s="124" t="s">
        <v>5</v>
      </c>
      <c r="G28" s="116"/>
      <c r="H28" s="116" t="s">
        <v>5</v>
      </c>
      <c r="I28" s="117">
        <f t="shared" si="1"/>
        <v>0</v>
      </c>
      <c r="J28" s="117">
        <f t="shared" si="0"/>
        <v>0</v>
      </c>
      <c r="K28" s="117">
        <f t="shared" si="2"/>
        <v>0</v>
      </c>
    </row>
    <row r="29" spans="1:11" ht="15.75" customHeight="1" x14ac:dyDescent="0.2">
      <c r="A29" s="77" t="s">
        <v>288</v>
      </c>
      <c r="B29" s="68"/>
      <c r="C29" s="68"/>
      <c r="D29" s="68"/>
      <c r="E29" s="118">
        <v>65</v>
      </c>
      <c r="F29" s="124" t="s">
        <v>5</v>
      </c>
      <c r="G29" s="116"/>
      <c r="H29" s="116" t="s">
        <v>5</v>
      </c>
      <c r="I29" s="117">
        <f t="shared" si="1"/>
        <v>0</v>
      </c>
      <c r="J29" s="117">
        <f t="shared" si="0"/>
        <v>0</v>
      </c>
      <c r="K29" s="117">
        <f t="shared" si="2"/>
        <v>0</v>
      </c>
    </row>
    <row r="30" spans="1:11" ht="15.75" customHeight="1" x14ac:dyDescent="0.2">
      <c r="A30" s="77" t="s">
        <v>300</v>
      </c>
      <c r="B30" s="68"/>
      <c r="C30" s="68"/>
      <c r="D30" s="68"/>
      <c r="E30" s="118">
        <v>65</v>
      </c>
      <c r="F30" s="124" t="s">
        <v>5</v>
      </c>
      <c r="G30" s="116"/>
      <c r="H30" s="116" t="s">
        <v>5</v>
      </c>
      <c r="I30" s="117">
        <f t="shared" si="1"/>
        <v>0</v>
      </c>
      <c r="J30" s="117">
        <f t="shared" si="0"/>
        <v>0</v>
      </c>
      <c r="K30" s="117">
        <f t="shared" si="2"/>
        <v>0</v>
      </c>
    </row>
    <row r="31" spans="1:11" ht="15.75" customHeight="1" x14ac:dyDescent="0.2">
      <c r="A31" s="77" t="s">
        <v>296</v>
      </c>
      <c r="B31" s="68"/>
      <c r="C31" s="68"/>
      <c r="D31" s="68"/>
      <c r="E31" s="118">
        <v>65</v>
      </c>
      <c r="F31" s="124" t="s">
        <v>5</v>
      </c>
      <c r="G31" s="116"/>
      <c r="H31" s="116" t="s">
        <v>5</v>
      </c>
      <c r="I31" s="117">
        <f t="shared" si="1"/>
        <v>0</v>
      </c>
      <c r="J31" s="117">
        <f t="shared" si="0"/>
        <v>0</v>
      </c>
      <c r="K31" s="117">
        <f t="shared" si="2"/>
        <v>0</v>
      </c>
    </row>
    <row r="32" spans="1:11" ht="15.75" customHeight="1" x14ac:dyDescent="0.2">
      <c r="A32" s="77" t="s">
        <v>301</v>
      </c>
      <c r="B32" s="68"/>
      <c r="C32" s="68"/>
      <c r="D32" s="68"/>
      <c r="E32" s="118">
        <v>80</v>
      </c>
      <c r="F32" s="124" t="s">
        <v>5</v>
      </c>
      <c r="G32" s="116"/>
      <c r="H32" s="116" t="s">
        <v>5</v>
      </c>
      <c r="I32" s="117">
        <f t="shared" si="1"/>
        <v>0</v>
      </c>
      <c r="J32" s="117">
        <f t="shared" si="0"/>
        <v>0</v>
      </c>
      <c r="K32" s="117">
        <f t="shared" si="2"/>
        <v>0</v>
      </c>
    </row>
    <row r="33" spans="1:12" ht="15.75" customHeight="1" x14ac:dyDescent="0.2">
      <c r="A33" s="77" t="s">
        <v>286</v>
      </c>
      <c r="B33" s="68"/>
      <c r="C33" s="68"/>
      <c r="D33" s="68"/>
      <c r="E33" s="118">
        <v>65</v>
      </c>
      <c r="F33" s="124" t="s">
        <v>5</v>
      </c>
      <c r="G33" s="116"/>
      <c r="H33" s="116" t="s">
        <v>5</v>
      </c>
      <c r="I33" s="117">
        <f t="shared" si="1"/>
        <v>0</v>
      </c>
      <c r="J33" s="117">
        <f t="shared" si="0"/>
        <v>0</v>
      </c>
      <c r="K33" s="117">
        <f t="shared" si="2"/>
        <v>0</v>
      </c>
    </row>
    <row r="34" spans="1:12" ht="15.75" customHeight="1" x14ac:dyDescent="0.2">
      <c r="A34" s="50"/>
      <c r="B34" s="50"/>
      <c r="C34" s="50"/>
      <c r="D34" s="50"/>
      <c r="E34" s="58"/>
      <c r="F34" s="55"/>
      <c r="G34" s="63"/>
      <c r="H34" s="63"/>
      <c r="I34" s="64"/>
      <c r="J34" s="64"/>
      <c r="K34" s="64"/>
    </row>
    <row r="35" spans="1:12" ht="15.75" customHeight="1" x14ac:dyDescent="0.2">
      <c r="A35" s="50"/>
      <c r="B35" s="50"/>
      <c r="C35" s="50"/>
      <c r="D35" s="50"/>
      <c r="E35" s="324" t="s">
        <v>11</v>
      </c>
      <c r="F35" s="324" t="s">
        <v>12</v>
      </c>
      <c r="G35" s="324" t="s">
        <v>27</v>
      </c>
      <c r="H35" s="324" t="s">
        <v>28</v>
      </c>
      <c r="I35" s="324" t="s">
        <v>236</v>
      </c>
      <c r="J35" s="324" t="s">
        <v>237</v>
      </c>
      <c r="K35" s="324" t="s">
        <v>113</v>
      </c>
    </row>
    <row r="36" spans="1:12" ht="15.75" customHeight="1" x14ac:dyDescent="0.2">
      <c r="A36" s="77" t="s">
        <v>289</v>
      </c>
      <c r="B36" s="68"/>
      <c r="C36" s="68"/>
      <c r="D36" s="120"/>
      <c r="E36" s="119">
        <v>65</v>
      </c>
      <c r="F36" s="132" t="s">
        <v>5</v>
      </c>
      <c r="G36" s="127"/>
      <c r="H36" s="127" t="s">
        <v>5</v>
      </c>
      <c r="I36" s="129">
        <f t="shared" si="1"/>
        <v>0</v>
      </c>
      <c r="J36" s="117">
        <f t="shared" ref="J36:J47" si="3">I36*0.22</f>
        <v>0</v>
      </c>
      <c r="K36" s="129">
        <f t="shared" si="2"/>
        <v>0</v>
      </c>
    </row>
    <row r="37" spans="1:12" ht="15.75" customHeight="1" x14ac:dyDescent="0.2">
      <c r="A37" s="77" t="s">
        <v>302</v>
      </c>
      <c r="B37" s="68"/>
      <c r="C37" s="68"/>
      <c r="D37" s="68"/>
      <c r="E37" s="118">
        <v>65</v>
      </c>
      <c r="F37" s="124" t="s">
        <v>5</v>
      </c>
      <c r="G37" s="116"/>
      <c r="H37" s="116" t="s">
        <v>5</v>
      </c>
      <c r="I37" s="117">
        <f t="shared" si="1"/>
        <v>0</v>
      </c>
      <c r="J37" s="117">
        <f t="shared" si="3"/>
        <v>0</v>
      </c>
      <c r="K37" s="117">
        <f t="shared" si="2"/>
        <v>0</v>
      </c>
    </row>
    <row r="38" spans="1:12" ht="15.75" customHeight="1" x14ac:dyDescent="0.2">
      <c r="A38" s="77" t="s">
        <v>295</v>
      </c>
      <c r="B38" s="68"/>
      <c r="C38" s="68"/>
      <c r="D38" s="68"/>
      <c r="E38" s="118">
        <v>65</v>
      </c>
      <c r="F38" s="124" t="s">
        <v>5</v>
      </c>
      <c r="G38" s="116"/>
      <c r="H38" s="116" t="s">
        <v>5</v>
      </c>
      <c r="I38" s="117">
        <f t="shared" si="1"/>
        <v>0</v>
      </c>
      <c r="J38" s="117">
        <f t="shared" si="3"/>
        <v>0</v>
      </c>
      <c r="K38" s="117">
        <f t="shared" si="2"/>
        <v>0</v>
      </c>
    </row>
    <row r="39" spans="1:12" ht="15.75" customHeight="1" x14ac:dyDescent="0.2">
      <c r="A39" s="77" t="s">
        <v>303</v>
      </c>
      <c r="B39" s="68"/>
      <c r="C39" s="68"/>
      <c r="D39" s="120"/>
      <c r="E39" s="119">
        <v>80</v>
      </c>
      <c r="F39" s="124" t="s">
        <v>5</v>
      </c>
      <c r="G39" s="127"/>
      <c r="H39" s="116" t="s">
        <v>5</v>
      </c>
      <c r="I39" s="129">
        <f t="shared" si="1"/>
        <v>0</v>
      </c>
      <c r="J39" s="117">
        <f t="shared" si="3"/>
        <v>0</v>
      </c>
      <c r="K39" s="129">
        <f t="shared" si="2"/>
        <v>0</v>
      </c>
    </row>
    <row r="40" spans="1:12" ht="15.75" customHeight="1" x14ac:dyDescent="0.2">
      <c r="A40" s="77" t="s">
        <v>285</v>
      </c>
      <c r="B40" s="68"/>
      <c r="C40" s="68"/>
      <c r="D40" s="68"/>
      <c r="E40" s="118">
        <v>65</v>
      </c>
      <c r="F40" s="124" t="s">
        <v>5</v>
      </c>
      <c r="G40" s="116"/>
      <c r="H40" s="116" t="s">
        <v>5</v>
      </c>
      <c r="I40" s="117">
        <f t="shared" si="1"/>
        <v>0</v>
      </c>
      <c r="J40" s="117">
        <f t="shared" si="3"/>
        <v>0</v>
      </c>
      <c r="K40" s="117">
        <f t="shared" si="2"/>
        <v>0</v>
      </c>
    </row>
    <row r="41" spans="1:12" ht="15.75" customHeight="1" x14ac:dyDescent="0.2">
      <c r="A41" s="77" t="s">
        <v>290</v>
      </c>
      <c r="B41" s="68"/>
      <c r="C41" s="68"/>
      <c r="D41" s="120"/>
      <c r="E41" s="119">
        <v>65</v>
      </c>
      <c r="F41" s="124" t="s">
        <v>5</v>
      </c>
      <c r="G41" s="127"/>
      <c r="H41" s="116" t="s">
        <v>5</v>
      </c>
      <c r="I41" s="129">
        <f>IF(G41=" ",0,G41*E41)</f>
        <v>0</v>
      </c>
      <c r="J41" s="117">
        <f t="shared" si="3"/>
        <v>0</v>
      </c>
      <c r="K41" s="129">
        <f>I41+J41</f>
        <v>0</v>
      </c>
    </row>
    <row r="42" spans="1:12" ht="15.75" customHeight="1" x14ac:dyDescent="0.2">
      <c r="A42" s="77" t="s">
        <v>304</v>
      </c>
      <c r="B42" s="68"/>
      <c r="C42" s="68"/>
      <c r="D42" s="68"/>
      <c r="E42" s="118">
        <v>65</v>
      </c>
      <c r="F42" s="124" t="s">
        <v>5</v>
      </c>
      <c r="G42" s="116"/>
      <c r="H42" s="116" t="s">
        <v>5</v>
      </c>
      <c r="I42" s="117">
        <f>IF(G42=" ",0,G42*E42)</f>
        <v>0</v>
      </c>
      <c r="J42" s="117">
        <f t="shared" si="3"/>
        <v>0</v>
      </c>
      <c r="K42" s="117">
        <f>I42+J42</f>
        <v>0</v>
      </c>
    </row>
    <row r="43" spans="1:12" ht="15.75" customHeight="1" x14ac:dyDescent="0.2">
      <c r="A43" s="77" t="s">
        <v>294</v>
      </c>
      <c r="B43" s="68"/>
      <c r="C43" s="68"/>
      <c r="D43" s="68"/>
      <c r="E43" s="118">
        <v>65</v>
      </c>
      <c r="F43" s="124" t="s">
        <v>5</v>
      </c>
      <c r="G43" s="116"/>
      <c r="H43" s="116" t="s">
        <v>5</v>
      </c>
      <c r="I43" s="117">
        <f>IF(G43=" ",0,G43*E43)</f>
        <v>0</v>
      </c>
      <c r="J43" s="117">
        <f t="shared" si="3"/>
        <v>0</v>
      </c>
      <c r="K43" s="117">
        <f>I43+J43</f>
        <v>0</v>
      </c>
    </row>
    <row r="44" spans="1:12" ht="15.75" customHeight="1" x14ac:dyDescent="0.2">
      <c r="A44" s="77" t="s">
        <v>291</v>
      </c>
      <c r="B44" s="68"/>
      <c r="C44" s="68"/>
      <c r="D44" s="68"/>
      <c r="E44" s="118">
        <v>40</v>
      </c>
      <c r="F44" s="124" t="s">
        <v>5</v>
      </c>
      <c r="G44" s="116"/>
      <c r="H44" s="116" t="s">
        <v>5</v>
      </c>
      <c r="I44" s="117">
        <f t="shared" si="1"/>
        <v>0</v>
      </c>
      <c r="J44" s="117">
        <f t="shared" si="3"/>
        <v>0</v>
      </c>
      <c r="K44" s="117">
        <f t="shared" si="2"/>
        <v>0</v>
      </c>
    </row>
    <row r="45" spans="1:12" ht="15.75" customHeight="1" x14ac:dyDescent="0.2">
      <c r="A45" s="77" t="s">
        <v>293</v>
      </c>
      <c r="B45" s="68"/>
      <c r="C45" s="68"/>
      <c r="D45" s="68"/>
      <c r="E45" s="118">
        <v>40</v>
      </c>
      <c r="F45" s="124" t="s">
        <v>5</v>
      </c>
      <c r="G45" s="116"/>
      <c r="H45" s="116" t="s">
        <v>5</v>
      </c>
      <c r="I45" s="117">
        <f t="shared" si="1"/>
        <v>0</v>
      </c>
      <c r="J45" s="117">
        <f t="shared" si="3"/>
        <v>0</v>
      </c>
      <c r="K45" s="117">
        <f t="shared" si="2"/>
        <v>0</v>
      </c>
    </row>
    <row r="46" spans="1:12" ht="15.75" customHeight="1" x14ac:dyDescent="0.2">
      <c r="A46" s="77" t="s">
        <v>292</v>
      </c>
      <c r="B46" s="68"/>
      <c r="C46" s="68"/>
      <c r="D46" s="68"/>
      <c r="E46" s="118">
        <v>40</v>
      </c>
      <c r="F46" s="124" t="s">
        <v>5</v>
      </c>
      <c r="G46" s="116"/>
      <c r="H46" s="116" t="s">
        <v>5</v>
      </c>
      <c r="I46" s="117">
        <f t="shared" si="1"/>
        <v>0</v>
      </c>
      <c r="J46" s="117">
        <f t="shared" si="3"/>
        <v>0</v>
      </c>
      <c r="K46" s="117">
        <f t="shared" si="2"/>
        <v>0</v>
      </c>
      <c r="L46" s="50"/>
    </row>
    <row r="47" spans="1:12" ht="15.75" customHeight="1" x14ac:dyDescent="0.2">
      <c r="A47" s="77" t="s">
        <v>283</v>
      </c>
      <c r="B47" s="68"/>
      <c r="C47" s="68"/>
      <c r="D47" s="68"/>
      <c r="E47" s="118">
        <v>25</v>
      </c>
      <c r="F47" s="124" t="s">
        <v>5</v>
      </c>
      <c r="G47" s="116"/>
      <c r="H47" s="116" t="s">
        <v>5</v>
      </c>
      <c r="I47" s="117">
        <f t="shared" si="1"/>
        <v>0</v>
      </c>
      <c r="J47" s="117">
        <f t="shared" si="3"/>
        <v>0</v>
      </c>
      <c r="K47" s="117">
        <f t="shared" si="2"/>
        <v>0</v>
      </c>
      <c r="L47" s="50"/>
    </row>
    <row r="48" spans="1:12" ht="9" customHeight="1" x14ac:dyDescent="0.2">
      <c r="A48" s="69"/>
      <c r="B48" s="50"/>
      <c r="C48" s="50"/>
      <c r="D48" s="50"/>
      <c r="E48" s="58"/>
      <c r="F48" s="55"/>
      <c r="G48" s="63"/>
      <c r="H48" s="63"/>
      <c r="I48" s="64"/>
      <c r="J48" s="64"/>
      <c r="K48" s="64"/>
      <c r="L48" s="50"/>
    </row>
    <row r="49" spans="1:13" ht="15.75" customHeight="1" x14ac:dyDescent="0.2">
      <c r="A49" s="69" t="s">
        <v>439</v>
      </c>
      <c r="B49" s="55"/>
      <c r="C49" s="50"/>
      <c r="D49" s="50"/>
      <c r="E49" s="56"/>
      <c r="F49" s="50"/>
      <c r="G49" s="50"/>
      <c r="H49" s="50"/>
      <c r="I49" s="50"/>
      <c r="J49" s="50"/>
      <c r="K49" s="50"/>
      <c r="L49" s="56"/>
    </row>
    <row r="50" spans="1:13" ht="15.75" customHeight="1" x14ac:dyDescent="0.2">
      <c r="A50" s="155" t="s">
        <v>440</v>
      </c>
      <c r="B50" s="156" t="s">
        <v>13</v>
      </c>
      <c r="C50" s="68"/>
      <c r="D50" s="68"/>
      <c r="E50" s="124">
        <v>45</v>
      </c>
      <c r="F50" s="124" t="s">
        <v>5</v>
      </c>
      <c r="G50" s="116"/>
      <c r="H50" s="116" t="s">
        <v>5</v>
      </c>
      <c r="I50" s="117">
        <f>IF(G50=" ",0,G50*E50)</f>
        <v>0</v>
      </c>
      <c r="J50" s="117">
        <f>I50*0.22</f>
        <v>0</v>
      </c>
      <c r="K50" s="117">
        <f>I50+J50</f>
        <v>0</v>
      </c>
      <c r="L50" s="55"/>
    </row>
    <row r="51" spans="1:13" ht="15.75" customHeight="1" x14ac:dyDescent="0.2">
      <c r="A51" s="155" t="s">
        <v>441</v>
      </c>
      <c r="B51" s="156" t="s">
        <v>13</v>
      </c>
      <c r="C51" s="68"/>
      <c r="D51" s="68"/>
      <c r="E51" s="124">
        <v>35</v>
      </c>
      <c r="F51" s="124" t="s">
        <v>5</v>
      </c>
      <c r="G51" s="116"/>
      <c r="H51" s="116" t="s">
        <v>5</v>
      </c>
      <c r="I51" s="117">
        <f>IF(G51=" ",0,G51*E51)</f>
        <v>0</v>
      </c>
      <c r="J51" s="117">
        <f>I51*0.22</f>
        <v>0</v>
      </c>
      <c r="K51" s="117">
        <f>I51+J51</f>
        <v>0</v>
      </c>
      <c r="L51" s="55"/>
    </row>
    <row r="52" spans="1:13" ht="15.75" customHeight="1" x14ac:dyDescent="0.2">
      <c r="A52" s="157" t="s">
        <v>442</v>
      </c>
      <c r="B52" s="50"/>
      <c r="C52" s="158"/>
      <c r="D52" s="68"/>
      <c r="E52" s="124">
        <v>35</v>
      </c>
      <c r="F52" s="124" t="s">
        <v>5</v>
      </c>
      <c r="G52" s="116"/>
      <c r="H52" s="116" t="s">
        <v>5</v>
      </c>
      <c r="I52" s="117">
        <f>IF(G52=" ",0,G52*E52)</f>
        <v>0</v>
      </c>
      <c r="J52" s="117">
        <f>I52*0.22</f>
        <v>0</v>
      </c>
      <c r="K52" s="117">
        <f>I52+J52</f>
        <v>0</v>
      </c>
      <c r="L52" s="55"/>
    </row>
    <row r="53" spans="1:13" ht="15.75" customHeight="1" x14ac:dyDescent="0.2">
      <c r="A53" s="159" t="s">
        <v>443</v>
      </c>
      <c r="B53" s="68"/>
      <c r="C53" s="68"/>
      <c r="D53" s="68"/>
      <c r="E53" s="124">
        <v>25</v>
      </c>
      <c r="F53" s="124" t="s">
        <v>5</v>
      </c>
      <c r="G53" s="116"/>
      <c r="H53" s="116" t="s">
        <v>5</v>
      </c>
      <c r="I53" s="117">
        <f>IF(G53=" ",0,G53*E53)</f>
        <v>0</v>
      </c>
      <c r="J53" s="117">
        <f>I53*0.22</f>
        <v>0</v>
      </c>
      <c r="K53" s="117">
        <f>I53+J53</f>
        <v>0</v>
      </c>
      <c r="L53" s="55"/>
    </row>
    <row r="54" spans="1:13" ht="15.75" customHeight="1" x14ac:dyDescent="0.2">
      <c r="A54" s="159" t="s">
        <v>444</v>
      </c>
      <c r="B54" s="68"/>
      <c r="C54" s="68"/>
      <c r="D54" s="68"/>
      <c r="E54" s="124">
        <v>25</v>
      </c>
      <c r="F54" s="124" t="s">
        <v>5</v>
      </c>
      <c r="G54" s="116"/>
      <c r="H54" s="116" t="s">
        <v>5</v>
      </c>
      <c r="I54" s="117">
        <f>IF(G54=" ",0,G54*E54)</f>
        <v>0</v>
      </c>
      <c r="J54" s="117">
        <f>I54*0.22</f>
        <v>0</v>
      </c>
      <c r="K54" s="117">
        <f>I54+J54</f>
        <v>0</v>
      </c>
      <c r="L54" s="55"/>
    </row>
    <row r="55" spans="1:13" ht="9.75" customHeight="1" x14ac:dyDescent="0.2">
      <c r="A55" s="50"/>
      <c r="B55" s="55"/>
      <c r="C55" s="50"/>
      <c r="D55" s="50"/>
      <c r="E55" s="50"/>
      <c r="F55" s="50"/>
      <c r="G55" s="50"/>
      <c r="H55" s="50"/>
      <c r="I55" s="50"/>
      <c r="J55" s="50"/>
      <c r="K55" s="50"/>
      <c r="L55" s="55"/>
      <c r="M55" s="50"/>
    </row>
    <row r="56" spans="1:13" ht="15.75" customHeight="1" x14ac:dyDescent="0.2">
      <c r="A56" s="69" t="s">
        <v>446</v>
      </c>
      <c r="B56" s="61"/>
      <c r="C56" s="61"/>
      <c r="D56" s="61"/>
      <c r="E56" s="61"/>
      <c r="F56" s="61"/>
      <c r="G56" s="50"/>
      <c r="H56" s="50"/>
      <c r="I56" s="50"/>
      <c r="J56" s="50"/>
      <c r="K56" s="50"/>
      <c r="L56" s="57"/>
      <c r="M56" s="50"/>
    </row>
    <row r="57" spans="1:13" ht="15.75" customHeight="1" x14ac:dyDescent="0.2">
      <c r="A57" s="160" t="s">
        <v>453</v>
      </c>
      <c r="B57" s="161"/>
      <c r="C57" s="161"/>
      <c r="D57" s="161"/>
      <c r="E57" s="118">
        <v>110</v>
      </c>
      <c r="F57" s="124" t="s">
        <v>5</v>
      </c>
      <c r="G57" s="116"/>
      <c r="H57" s="116" t="s">
        <v>5</v>
      </c>
      <c r="I57" s="117">
        <f t="shared" ref="I57:I63" si="4">IF(G57=" ",0,G57*E57)</f>
        <v>0</v>
      </c>
      <c r="J57" s="117">
        <f t="shared" ref="J57:J63" si="5">I57*0.22</f>
        <v>0</v>
      </c>
      <c r="K57" s="117">
        <f t="shared" ref="K57:K63" si="6">I57+J57</f>
        <v>0</v>
      </c>
    </row>
    <row r="58" spans="1:13" ht="15.75" customHeight="1" x14ac:dyDescent="0.2">
      <c r="A58" s="160" t="s">
        <v>454</v>
      </c>
      <c r="B58" s="161"/>
      <c r="C58" s="161"/>
      <c r="D58" s="161"/>
      <c r="E58" s="118">
        <v>75</v>
      </c>
      <c r="F58" s="124" t="s">
        <v>5</v>
      </c>
      <c r="G58" s="116"/>
      <c r="H58" s="116" t="s">
        <v>5</v>
      </c>
      <c r="I58" s="117">
        <f t="shared" si="4"/>
        <v>0</v>
      </c>
      <c r="J58" s="117">
        <f t="shared" si="5"/>
        <v>0</v>
      </c>
      <c r="K58" s="117">
        <f t="shared" si="6"/>
        <v>0</v>
      </c>
    </row>
    <row r="59" spans="1:13" ht="15.75" customHeight="1" x14ac:dyDescent="0.2">
      <c r="A59" s="160" t="s">
        <v>455</v>
      </c>
      <c r="B59" s="161"/>
      <c r="C59" s="161"/>
      <c r="D59" s="161"/>
      <c r="E59" s="118">
        <v>65</v>
      </c>
      <c r="F59" s="124" t="s">
        <v>5</v>
      </c>
      <c r="G59" s="116"/>
      <c r="H59" s="116" t="s">
        <v>5</v>
      </c>
      <c r="I59" s="117">
        <f t="shared" si="4"/>
        <v>0</v>
      </c>
      <c r="J59" s="117">
        <f t="shared" si="5"/>
        <v>0</v>
      </c>
      <c r="K59" s="117">
        <f t="shared" si="6"/>
        <v>0</v>
      </c>
    </row>
    <row r="60" spans="1:13" ht="15.75" customHeight="1" x14ac:dyDescent="0.2">
      <c r="A60" s="160" t="s">
        <v>551</v>
      </c>
      <c r="B60" s="161"/>
      <c r="C60" s="161"/>
      <c r="D60" s="161"/>
      <c r="E60" s="118">
        <v>65</v>
      </c>
      <c r="F60" s="124" t="s">
        <v>5</v>
      </c>
      <c r="G60" s="116"/>
      <c r="H60" s="116" t="s">
        <v>5</v>
      </c>
      <c r="I60" s="117">
        <f>IF(G60=" ",0,G60*E60)</f>
        <v>0</v>
      </c>
      <c r="J60" s="117">
        <f t="shared" si="5"/>
        <v>0</v>
      </c>
      <c r="K60" s="117">
        <f>I60+J60</f>
        <v>0</v>
      </c>
    </row>
    <row r="61" spans="1:13" ht="15.75" customHeight="1" x14ac:dyDescent="0.2">
      <c r="A61" s="160" t="s">
        <v>456</v>
      </c>
      <c r="B61" s="161"/>
      <c r="C61" s="161"/>
      <c r="D61" s="161"/>
      <c r="E61" s="118">
        <v>65</v>
      </c>
      <c r="F61" s="124" t="s">
        <v>5</v>
      </c>
      <c r="G61" s="116"/>
      <c r="H61" s="116" t="s">
        <v>5</v>
      </c>
      <c r="I61" s="117">
        <f t="shared" si="4"/>
        <v>0</v>
      </c>
      <c r="J61" s="117">
        <f t="shared" si="5"/>
        <v>0</v>
      </c>
      <c r="K61" s="117">
        <f t="shared" si="6"/>
        <v>0</v>
      </c>
    </row>
    <row r="62" spans="1:13" ht="15.75" customHeight="1" x14ac:dyDescent="0.2">
      <c r="A62" s="160" t="s">
        <v>457</v>
      </c>
      <c r="B62" s="161"/>
      <c r="C62" s="161"/>
      <c r="D62" s="161"/>
      <c r="E62" s="118">
        <v>55</v>
      </c>
      <c r="F62" s="124" t="s">
        <v>5</v>
      </c>
      <c r="G62" s="116"/>
      <c r="H62" s="116" t="s">
        <v>5</v>
      </c>
      <c r="I62" s="117">
        <f t="shared" si="4"/>
        <v>0</v>
      </c>
      <c r="J62" s="117">
        <f t="shared" si="5"/>
        <v>0</v>
      </c>
      <c r="K62" s="117">
        <f t="shared" si="6"/>
        <v>0</v>
      </c>
    </row>
    <row r="63" spans="1:13" ht="15.75" customHeight="1" x14ac:dyDescent="0.2">
      <c r="A63" s="160" t="s">
        <v>458</v>
      </c>
      <c r="B63" s="161"/>
      <c r="C63" s="161"/>
      <c r="D63" s="161"/>
      <c r="E63" s="118">
        <v>55</v>
      </c>
      <c r="F63" s="124" t="s">
        <v>5</v>
      </c>
      <c r="G63" s="116"/>
      <c r="H63" s="116" t="s">
        <v>5</v>
      </c>
      <c r="I63" s="117">
        <f t="shared" si="4"/>
        <v>0</v>
      </c>
      <c r="J63" s="117">
        <f t="shared" si="5"/>
        <v>0</v>
      </c>
      <c r="K63" s="117">
        <f t="shared" si="6"/>
        <v>0</v>
      </c>
      <c r="L63" s="50"/>
    </row>
    <row r="64" spans="1:13" ht="9" customHeight="1" x14ac:dyDescent="0.2">
      <c r="A64" s="162"/>
      <c r="B64" s="163"/>
      <c r="C64" s="163"/>
      <c r="D64" s="163"/>
      <c r="E64" s="163"/>
      <c r="F64" s="50"/>
      <c r="G64" s="50"/>
      <c r="H64" s="50"/>
      <c r="I64" s="50"/>
      <c r="J64" s="50"/>
      <c r="K64" s="50"/>
      <c r="L64" s="62"/>
    </row>
    <row r="65" spans="1:12" ht="15.75" customHeight="1" x14ac:dyDescent="0.2">
      <c r="A65" s="164" t="s">
        <v>445</v>
      </c>
      <c r="B65" s="163"/>
      <c r="C65" s="163"/>
      <c r="D65" s="163"/>
      <c r="E65" s="163"/>
      <c r="F65" s="50"/>
      <c r="G65" s="50"/>
      <c r="H65" s="50"/>
      <c r="I65" s="50"/>
      <c r="J65" s="50"/>
      <c r="K65" s="50"/>
      <c r="L65" s="56"/>
    </row>
    <row r="66" spans="1:12" ht="41.25" customHeight="1" x14ac:dyDescent="0.2">
      <c r="A66" s="391" t="s">
        <v>448</v>
      </c>
      <c r="B66" s="394"/>
      <c r="C66" s="394"/>
      <c r="D66" s="395"/>
      <c r="E66" s="146">
        <v>60</v>
      </c>
      <c r="F66" s="165" t="s">
        <v>5</v>
      </c>
      <c r="G66" s="147"/>
      <c r="H66" s="147" t="s">
        <v>5</v>
      </c>
      <c r="I66" s="166">
        <f>IF(G66=" ",0,G66*E66)</f>
        <v>0</v>
      </c>
      <c r="J66" s="166">
        <f>I66*0.22</f>
        <v>0</v>
      </c>
      <c r="K66" s="166">
        <f>I66+J66</f>
        <v>0</v>
      </c>
    </row>
    <row r="67" spans="1:12" ht="42" customHeight="1" x14ac:dyDescent="0.2">
      <c r="A67" s="391" t="s">
        <v>449</v>
      </c>
      <c r="B67" s="394"/>
      <c r="C67" s="394"/>
      <c r="D67" s="394"/>
      <c r="E67" s="146">
        <v>50</v>
      </c>
      <c r="F67" s="165" t="s">
        <v>5</v>
      </c>
      <c r="G67" s="147"/>
      <c r="H67" s="147" t="s">
        <v>5</v>
      </c>
      <c r="I67" s="166">
        <f>IF(G67=" ",0,G67*E67)</f>
        <v>0</v>
      </c>
      <c r="J67" s="166">
        <f>I67*0.22</f>
        <v>0</v>
      </c>
      <c r="K67" s="166">
        <f>I67+J67</f>
        <v>0</v>
      </c>
    </row>
    <row r="68" spans="1:12" ht="38.25" customHeight="1" x14ac:dyDescent="0.2">
      <c r="A68" s="391" t="s">
        <v>450</v>
      </c>
      <c r="B68" s="394"/>
      <c r="C68" s="394"/>
      <c r="D68" s="394"/>
      <c r="E68" s="146">
        <v>60</v>
      </c>
      <c r="F68" s="165" t="s">
        <v>5</v>
      </c>
      <c r="G68" s="147"/>
      <c r="H68" s="147" t="s">
        <v>5</v>
      </c>
      <c r="I68" s="166">
        <f>IF(G68=" ",0,G68*E68)</f>
        <v>0</v>
      </c>
      <c r="J68" s="166">
        <f>I68*0.22</f>
        <v>0</v>
      </c>
      <c r="K68" s="166">
        <f>I68+J68</f>
        <v>0</v>
      </c>
    </row>
    <row r="69" spans="1:12" ht="24.75" customHeight="1" x14ac:dyDescent="0.2">
      <c r="A69" s="164" t="s">
        <v>857</v>
      </c>
      <c r="B69" s="163"/>
      <c r="C69" s="163"/>
      <c r="D69" s="163"/>
      <c r="E69" s="355" t="s">
        <v>858</v>
      </c>
      <c r="F69" s="50"/>
      <c r="G69" s="50"/>
      <c r="H69" s="50"/>
      <c r="I69" s="50"/>
      <c r="J69" s="83"/>
      <c r="K69" s="83"/>
    </row>
    <row r="70" spans="1:12" ht="20.100000000000001" customHeight="1" x14ac:dyDescent="0.2">
      <c r="A70" s="391" t="s">
        <v>859</v>
      </c>
      <c r="B70" s="394"/>
      <c r="C70" s="394"/>
      <c r="D70" s="394"/>
      <c r="E70" s="146">
        <v>50</v>
      </c>
      <c r="F70" s="165" t="s">
        <v>5</v>
      </c>
      <c r="G70" s="147"/>
      <c r="H70" s="147" t="s">
        <v>5</v>
      </c>
      <c r="I70" s="166">
        <f>IF(G70=" ",0,G70*E70)</f>
        <v>0</v>
      </c>
      <c r="J70" s="166">
        <f>I70*0.22</f>
        <v>0</v>
      </c>
      <c r="K70" s="166">
        <f>I70+J70</f>
        <v>0</v>
      </c>
    </row>
    <row r="71" spans="1:12" x14ac:dyDescent="0.2">
      <c r="A71" s="50"/>
      <c r="B71" s="55"/>
      <c r="C71" s="50"/>
      <c r="D71" s="50"/>
      <c r="E71" s="50"/>
      <c r="F71" s="50"/>
      <c r="G71" s="50"/>
      <c r="H71" s="50"/>
      <c r="I71" s="50"/>
      <c r="J71" s="50"/>
      <c r="K71" s="50"/>
      <c r="L71" s="54"/>
    </row>
    <row r="72" spans="1:12" ht="18.75" customHeight="1" x14ac:dyDescent="0.2">
      <c r="A72" s="69" t="s">
        <v>451</v>
      </c>
      <c r="B72" s="55"/>
      <c r="C72" s="50"/>
      <c r="D72" s="50"/>
      <c r="E72" s="333" t="s">
        <v>11</v>
      </c>
      <c r="F72" s="333" t="s">
        <v>12</v>
      </c>
      <c r="G72" s="333" t="s">
        <v>27</v>
      </c>
      <c r="H72" s="333" t="s">
        <v>28</v>
      </c>
      <c r="I72" s="333" t="s">
        <v>236</v>
      </c>
      <c r="J72" s="333" t="s">
        <v>237</v>
      </c>
      <c r="K72" s="333" t="s">
        <v>113</v>
      </c>
    </row>
    <row r="73" spans="1:12" ht="27" customHeight="1" x14ac:dyDescent="0.2">
      <c r="A73" s="391" t="s">
        <v>459</v>
      </c>
      <c r="B73" s="394"/>
      <c r="C73" s="394"/>
      <c r="D73" s="394"/>
      <c r="E73" s="146">
        <v>110</v>
      </c>
      <c r="F73" s="165" t="s">
        <v>5</v>
      </c>
      <c r="G73" s="147"/>
      <c r="H73" s="147" t="s">
        <v>5</v>
      </c>
      <c r="I73" s="166">
        <f>IF(G73=" ",0,G73*E73)</f>
        <v>0</v>
      </c>
      <c r="J73" s="166">
        <f>I73*0.22</f>
        <v>0</v>
      </c>
      <c r="K73" s="166">
        <f>I73+J73</f>
        <v>0</v>
      </c>
    </row>
    <row r="74" spans="1:12" ht="29.25" customHeight="1" x14ac:dyDescent="0.2">
      <c r="A74" s="391" t="s">
        <v>460</v>
      </c>
      <c r="B74" s="394"/>
      <c r="C74" s="394"/>
      <c r="D74" s="394"/>
      <c r="E74" s="146">
        <v>75</v>
      </c>
      <c r="F74" s="165" t="s">
        <v>5</v>
      </c>
      <c r="G74" s="147"/>
      <c r="H74" s="147" t="s">
        <v>5</v>
      </c>
      <c r="I74" s="166">
        <f>IF(G74=" ",0,G74*E74)</f>
        <v>0</v>
      </c>
      <c r="J74" s="166">
        <f>I74*0.22</f>
        <v>0</v>
      </c>
      <c r="K74" s="166">
        <f>I74+J74</f>
        <v>0</v>
      </c>
    </row>
    <row r="75" spans="1:12" ht="27" customHeight="1" x14ac:dyDescent="0.2">
      <c r="A75" s="391" t="s">
        <v>461</v>
      </c>
      <c r="B75" s="392"/>
      <c r="C75" s="392"/>
      <c r="D75" s="392"/>
      <c r="E75" s="146">
        <v>65</v>
      </c>
      <c r="F75" s="165" t="s">
        <v>5</v>
      </c>
      <c r="G75" s="147"/>
      <c r="H75" s="147" t="s">
        <v>5</v>
      </c>
      <c r="I75" s="166">
        <f>IF(G75=" ",0,G75*E75)</f>
        <v>0</v>
      </c>
      <c r="J75" s="166">
        <f>I75*0.22</f>
        <v>0</v>
      </c>
      <c r="K75" s="166">
        <f>I75+J75</f>
        <v>0</v>
      </c>
      <c r="L75" s="50"/>
    </row>
    <row r="76" spans="1:12" ht="17.25" customHeight="1" x14ac:dyDescent="0.2">
      <c r="A76" s="78"/>
      <c r="B76" s="79"/>
      <c r="C76" s="79"/>
      <c r="D76" s="79"/>
      <c r="E76" s="80"/>
      <c r="F76" s="81"/>
      <c r="G76" s="82"/>
      <c r="H76" s="82"/>
      <c r="I76" s="83"/>
      <c r="J76" s="83"/>
      <c r="K76" s="83"/>
      <c r="L76" s="50"/>
    </row>
    <row r="77" spans="1:12" ht="21" customHeight="1" x14ac:dyDescent="0.2">
      <c r="A77" s="78"/>
      <c r="B77" s="79"/>
      <c r="C77" s="79"/>
      <c r="D77" s="79"/>
      <c r="E77" s="333" t="s">
        <v>93</v>
      </c>
      <c r="F77" s="81"/>
      <c r="G77" s="333" t="s">
        <v>477</v>
      </c>
      <c r="H77" s="82"/>
      <c r="I77" s="333" t="s">
        <v>236</v>
      </c>
      <c r="J77" s="333" t="s">
        <v>237</v>
      </c>
      <c r="K77" s="333" t="s">
        <v>113</v>
      </c>
      <c r="L77" s="50"/>
    </row>
    <row r="78" spans="1:12" ht="21.75" customHeight="1" x14ac:dyDescent="0.2">
      <c r="A78" s="137" t="s">
        <v>476</v>
      </c>
      <c r="B78" s="138"/>
      <c r="C78" s="138"/>
      <c r="D78" s="138"/>
      <c r="E78" s="146">
        <v>8.2799999999999994</v>
      </c>
      <c r="F78" s="165" t="s">
        <v>5</v>
      </c>
      <c r="G78" s="147"/>
      <c r="H78" s="147" t="s">
        <v>5</v>
      </c>
      <c r="I78" s="148">
        <f>IF(G78=" ",0,G78*E78)</f>
        <v>0</v>
      </c>
      <c r="J78" s="148">
        <f>I78*0.22</f>
        <v>0</v>
      </c>
      <c r="K78" s="148">
        <f>I78+J78</f>
        <v>0</v>
      </c>
      <c r="L78" s="50"/>
    </row>
    <row r="79" spans="1:12" ht="6.75" customHeigh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8"/>
    </row>
    <row r="80" spans="1:12" ht="15.75" x14ac:dyDescent="0.25">
      <c r="A80" s="122" t="s">
        <v>26</v>
      </c>
      <c r="B80" s="50"/>
      <c r="C80" s="50"/>
      <c r="D80" s="50"/>
      <c r="E80" s="167"/>
      <c r="F80" s="167"/>
      <c r="G80" s="50"/>
      <c r="H80" s="50"/>
      <c r="I80" s="50"/>
      <c r="J80" s="50"/>
      <c r="K80" s="50"/>
      <c r="L80" s="50"/>
    </row>
    <row r="81" spans="1:12" ht="15.75" customHeight="1" x14ac:dyDescent="0.2">
      <c r="A81" s="77" t="s">
        <v>447</v>
      </c>
      <c r="B81" s="68"/>
      <c r="C81" s="68"/>
      <c r="D81" s="68"/>
      <c r="E81" s="146">
        <v>25</v>
      </c>
      <c r="F81" s="165">
        <v>180</v>
      </c>
      <c r="G81" s="116"/>
      <c r="H81" s="116"/>
      <c r="I81" s="148">
        <f>IF(G81=" ",0,G81*E81)+IF(H81=" ",0,H81*F81)</f>
        <v>0</v>
      </c>
      <c r="J81" s="148">
        <f>I81*0.22</f>
        <v>0</v>
      </c>
      <c r="K81" s="148">
        <f>I81+J81</f>
        <v>0</v>
      </c>
      <c r="L81" s="50"/>
    </row>
    <row r="82" spans="1:12" ht="13.5" thickBot="1" x14ac:dyDescent="0.25">
      <c r="A82" s="50"/>
      <c r="B82" s="50"/>
      <c r="C82" s="50"/>
      <c r="D82" s="50"/>
      <c r="E82" s="50"/>
      <c r="F82" s="59"/>
      <c r="G82" s="60"/>
      <c r="H82" s="60"/>
      <c r="I82" s="50"/>
      <c r="J82" s="50"/>
      <c r="K82" s="50"/>
      <c r="L82" s="50"/>
    </row>
    <row r="83" spans="1:12" ht="15.75" thickBot="1" x14ac:dyDescent="0.3">
      <c r="H83" s="17"/>
      <c r="I83" s="326" t="s">
        <v>236</v>
      </c>
      <c r="J83" s="327" t="s">
        <v>237</v>
      </c>
      <c r="K83" s="328" t="s">
        <v>113</v>
      </c>
    </row>
    <row r="84" spans="1:12" ht="15.75" x14ac:dyDescent="0.25">
      <c r="A84" s="23" t="s">
        <v>452</v>
      </c>
      <c r="B84" s="24"/>
      <c r="C84" s="24"/>
      <c r="D84" s="24"/>
      <c r="E84" s="24"/>
      <c r="F84" s="24"/>
      <c r="G84" s="25"/>
      <c r="H84" s="34"/>
      <c r="I84" s="12">
        <f>SUM(I7:I81)</f>
        <v>0</v>
      </c>
      <c r="J84" s="12">
        <f>SUM(J7:J81)</f>
        <v>0</v>
      </c>
      <c r="K84" s="12">
        <f>SUM(K7:K81)</f>
        <v>0</v>
      </c>
    </row>
    <row r="85" spans="1:12" ht="15" x14ac:dyDescent="0.2">
      <c r="F85" s="35"/>
    </row>
    <row r="86" spans="1:12" ht="15" x14ac:dyDescent="0.2">
      <c r="F86" s="36"/>
    </row>
    <row r="87" spans="1:12" ht="15" x14ac:dyDescent="0.2">
      <c r="F87" s="36"/>
    </row>
    <row r="92" spans="1:12" ht="12.75" customHeight="1" x14ac:dyDescent="0.2"/>
    <row r="97" ht="18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</sheetData>
  <sheetProtection selectLockedCells="1"/>
  <mergeCells count="8">
    <mergeCell ref="A75:D75"/>
    <mergeCell ref="A1:K1"/>
    <mergeCell ref="A66:D66"/>
    <mergeCell ref="A67:D67"/>
    <mergeCell ref="A68:D68"/>
    <mergeCell ref="A73:D73"/>
    <mergeCell ref="A74:D74"/>
    <mergeCell ref="A70:D70"/>
  </mergeCells>
  <phoneticPr fontId="1" type="noConversion"/>
  <pageMargins left="0.59055118110236227" right="0.74803149606299213" top="0.59055118110236227" bottom="0.39370078740157483" header="0" footer="0"/>
  <pageSetup paperSize="9" orientation="landscape" r:id="rId1"/>
  <headerFooter alignWithMargins="0"/>
  <rowBreaks count="2" manualBreakCount="2">
    <brk id="34" max="10" man="1"/>
    <brk id="64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/>
  <dimension ref="B1:R176"/>
  <sheetViews>
    <sheetView view="pageBreakPreview" topLeftCell="B1" zoomScaleNormal="100" zoomScaleSheetLayoutView="100" workbookViewId="0">
      <selection activeCell="T46" sqref="T46"/>
    </sheetView>
  </sheetViews>
  <sheetFormatPr defaultColWidth="9.140625" defaultRowHeight="12.75" x14ac:dyDescent="0.2"/>
  <cols>
    <col min="1" max="1" width="7" style="1" customWidth="1"/>
    <col min="2" max="2" width="9.28515625" style="1" bestFit="1" customWidth="1"/>
    <col min="3" max="4" width="9.140625" style="1"/>
    <col min="5" max="5" width="4.5703125" style="1" customWidth="1"/>
    <col min="6" max="6" width="10.140625" style="22" customWidth="1"/>
    <col min="7" max="7" width="12" style="22" customWidth="1"/>
    <col min="8" max="8" width="9.85546875" style="22" customWidth="1"/>
    <col min="9" max="9" width="13" style="22" customWidth="1"/>
    <col min="10" max="10" width="15.42578125" style="1" customWidth="1"/>
    <col min="11" max="11" width="15.5703125" style="1" customWidth="1"/>
    <col min="12" max="12" width="17.42578125" style="1" customWidth="1"/>
    <col min="13" max="16384" width="9.140625" style="1"/>
  </cols>
  <sheetData>
    <row r="1" spans="2:15" ht="18.75" customHeight="1" x14ac:dyDescent="0.2">
      <c r="B1" s="396" t="s">
        <v>591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2:15" ht="12.75" customHeight="1" x14ac:dyDescent="0.2">
      <c r="B2" s="3" t="s">
        <v>120</v>
      </c>
      <c r="F2" s="5"/>
      <c r="G2" s="18" t="s">
        <v>117</v>
      </c>
      <c r="I2" s="17"/>
      <c r="J2" s="48" t="s">
        <v>116</v>
      </c>
    </row>
    <row r="3" spans="2:15" ht="12.75" customHeight="1" x14ac:dyDescent="0.2">
      <c r="B3" s="4">
        <f>'podatki produkcije'!B6</f>
        <v>0</v>
      </c>
      <c r="F3" s="5"/>
      <c r="G3" s="170">
        <f>'podatki produkcije'!B8</f>
        <v>0</v>
      </c>
      <c r="I3" s="17"/>
      <c r="J3" s="49">
        <f>'podatki produkcije'!B10</f>
        <v>0</v>
      </c>
    </row>
    <row r="4" spans="2:15" ht="12.75" customHeight="1" x14ac:dyDescent="0.2"/>
    <row r="5" spans="2:15" ht="22.5" customHeight="1" x14ac:dyDescent="0.2">
      <c r="F5" s="324" t="s">
        <v>11</v>
      </c>
      <c r="G5" s="335" t="s">
        <v>12</v>
      </c>
      <c r="H5" s="324" t="s">
        <v>27</v>
      </c>
      <c r="I5" s="324" t="s">
        <v>28</v>
      </c>
      <c r="J5" s="334" t="s">
        <v>236</v>
      </c>
      <c r="K5" s="324" t="s">
        <v>237</v>
      </c>
      <c r="L5" s="324" t="s">
        <v>113</v>
      </c>
    </row>
    <row r="6" spans="2:15" ht="15.75" x14ac:dyDescent="0.25">
      <c r="B6" s="114" t="s">
        <v>592</v>
      </c>
      <c r="C6" s="115"/>
      <c r="D6" s="115"/>
      <c r="E6" s="115"/>
      <c r="F6" s="118">
        <v>21</v>
      </c>
      <c r="G6" s="124">
        <v>130</v>
      </c>
      <c r="H6" s="116"/>
      <c r="I6" s="171"/>
      <c r="J6" s="172">
        <f>IF(H6=" ",0,H6*F6)+IF(I6=" ",0,I6*G6)</f>
        <v>0</v>
      </c>
      <c r="K6" s="173">
        <f>J6*0.22</f>
        <v>0</v>
      </c>
      <c r="L6" s="172">
        <f>J6+K6</f>
        <v>0</v>
      </c>
    </row>
    <row r="7" spans="2:15" x14ac:dyDescent="0.2">
      <c r="B7" s="50"/>
      <c r="C7" s="50"/>
      <c r="D7" s="50"/>
      <c r="E7" s="50"/>
      <c r="F7" s="60"/>
      <c r="G7" s="60"/>
      <c r="H7" s="63"/>
      <c r="I7" s="63"/>
      <c r="J7" s="50"/>
      <c r="K7" s="65"/>
      <c r="L7" s="50"/>
    </row>
    <row r="8" spans="2:15" ht="15.75" x14ac:dyDescent="0.25">
      <c r="B8" s="114" t="s">
        <v>593</v>
      </c>
      <c r="C8" s="115"/>
      <c r="D8" s="115"/>
      <c r="E8" s="115"/>
      <c r="F8" s="118">
        <v>28</v>
      </c>
      <c r="G8" s="124">
        <v>170</v>
      </c>
      <c r="H8" s="116"/>
      <c r="I8" s="116"/>
      <c r="J8" s="172">
        <f>IF(H8=" ",0,H8*F8)+IF(I8=" ",0,I8*G8)</f>
        <v>0</v>
      </c>
      <c r="K8" s="173">
        <f>J8*0.22</f>
        <v>0</v>
      </c>
      <c r="L8" s="172">
        <f>J8+K8</f>
        <v>0</v>
      </c>
    </row>
    <row r="9" spans="2:15" x14ac:dyDescent="0.2">
      <c r="B9" s="50"/>
      <c r="C9" s="50"/>
      <c r="D9" s="50"/>
      <c r="E9" s="50"/>
      <c r="F9" s="60"/>
      <c r="G9" s="60"/>
      <c r="H9" s="63"/>
      <c r="I9" s="63"/>
      <c r="J9" s="50"/>
      <c r="K9" s="65"/>
      <c r="L9" s="50"/>
    </row>
    <row r="10" spans="2:15" ht="16.5" customHeight="1" x14ac:dyDescent="0.25">
      <c r="B10" s="114" t="s">
        <v>594</v>
      </c>
      <c r="C10" s="115"/>
      <c r="D10" s="115"/>
      <c r="E10" s="169"/>
      <c r="F10" s="118">
        <v>31</v>
      </c>
      <c r="G10" s="124">
        <v>190</v>
      </c>
      <c r="H10" s="116"/>
      <c r="I10" s="116"/>
      <c r="J10" s="172">
        <f>IF(H10=" ",0,H10*F10)+IF(I10=" ",0,I10*G10)</f>
        <v>0</v>
      </c>
      <c r="K10" s="173">
        <f>J10*0.22</f>
        <v>0</v>
      </c>
      <c r="L10" s="172">
        <f>J10+K10</f>
        <v>0</v>
      </c>
      <c r="M10" s="37"/>
      <c r="N10" s="37"/>
      <c r="O10" s="37"/>
    </row>
    <row r="11" spans="2:15" x14ac:dyDescent="0.2">
      <c r="B11" s="50"/>
      <c r="C11" s="50"/>
      <c r="D11" s="50"/>
      <c r="E11" s="50"/>
      <c r="F11" s="50"/>
      <c r="G11" s="50"/>
      <c r="H11" s="63"/>
      <c r="I11" s="63"/>
      <c r="J11" s="50"/>
      <c r="K11" s="65"/>
      <c r="L11" s="50"/>
    </row>
    <row r="12" spans="2:15" ht="15.75" x14ac:dyDescent="0.25">
      <c r="B12" s="66" t="s">
        <v>567</v>
      </c>
      <c r="C12" s="67"/>
      <c r="D12" s="67"/>
      <c r="E12" s="67"/>
      <c r="F12" s="50"/>
      <c r="G12" s="50"/>
      <c r="H12" s="63"/>
      <c r="I12" s="63"/>
      <c r="J12" s="50"/>
      <c r="K12" s="65"/>
      <c r="L12" s="50"/>
    </row>
    <row r="13" spans="2:15" ht="15" customHeight="1" x14ac:dyDescent="0.2">
      <c r="B13" s="125" t="s">
        <v>552</v>
      </c>
      <c r="C13" s="68"/>
      <c r="D13" s="68"/>
      <c r="E13" s="68"/>
      <c r="F13" s="118">
        <v>138</v>
      </c>
      <c r="G13" s="124">
        <v>830</v>
      </c>
      <c r="H13" s="116"/>
      <c r="I13" s="116"/>
      <c r="J13" s="172">
        <f>IF(H13=" ",0,H13*F13)+IF(I13=" ",0,I13*G13)</f>
        <v>0</v>
      </c>
      <c r="K13" s="173">
        <f>J13*0.22</f>
        <v>0</v>
      </c>
      <c r="L13" s="172">
        <f>J13+K13</f>
        <v>0</v>
      </c>
    </row>
    <row r="14" spans="2:15" ht="14.25" customHeight="1" x14ac:dyDescent="0.2">
      <c r="B14" s="69"/>
      <c r="C14" s="50"/>
      <c r="D14" s="50"/>
      <c r="E14" s="50"/>
      <c r="F14" s="58"/>
      <c r="G14" s="55"/>
      <c r="H14" s="63"/>
      <c r="I14" s="63"/>
      <c r="J14" s="133"/>
      <c r="K14" s="174"/>
      <c r="L14" s="133"/>
    </row>
    <row r="15" spans="2:15" ht="16.5" customHeight="1" x14ac:dyDescent="0.25">
      <c r="B15" s="122" t="s">
        <v>595</v>
      </c>
      <c r="C15" s="50"/>
      <c r="D15" s="50"/>
      <c r="E15" s="50"/>
      <c r="F15" s="50"/>
      <c r="G15" s="50"/>
      <c r="H15" s="63"/>
      <c r="I15" s="63"/>
      <c r="J15" s="50"/>
      <c r="K15" s="50"/>
      <c r="L15" s="50"/>
    </row>
    <row r="16" spans="2:15" x14ac:dyDescent="0.2">
      <c r="B16" s="125" t="s">
        <v>14</v>
      </c>
      <c r="C16" s="68"/>
      <c r="D16" s="68"/>
      <c r="E16" s="68"/>
      <c r="F16" s="118">
        <v>33</v>
      </c>
      <c r="G16" s="123" t="s">
        <v>5</v>
      </c>
      <c r="H16" s="116"/>
      <c r="I16" s="116" t="s">
        <v>5</v>
      </c>
      <c r="J16" s="172">
        <f>IF(H16=" ",0,H16*F16)</f>
        <v>0</v>
      </c>
      <c r="K16" s="173">
        <f>J16*0.22</f>
        <v>0</v>
      </c>
      <c r="L16" s="172">
        <f>J16+K16</f>
        <v>0</v>
      </c>
    </row>
    <row r="17" spans="2:15" ht="12.75" customHeight="1" x14ac:dyDescent="0.2">
      <c r="B17" s="50" t="s">
        <v>13</v>
      </c>
      <c r="C17" s="50"/>
      <c r="D17" s="50"/>
      <c r="E17" s="50"/>
      <c r="F17" s="58"/>
      <c r="G17" s="55"/>
      <c r="H17" s="63" t="s">
        <v>13</v>
      </c>
      <c r="I17" s="175"/>
      <c r="J17" s="176"/>
      <c r="K17" s="176"/>
      <c r="L17" s="176"/>
      <c r="M17" s="38"/>
      <c r="N17" s="38"/>
      <c r="O17" s="38"/>
    </row>
    <row r="18" spans="2:15" ht="15.75" x14ac:dyDescent="0.25">
      <c r="B18" s="122" t="s">
        <v>15</v>
      </c>
      <c r="C18" s="50"/>
      <c r="D18" s="50"/>
      <c r="E18" s="50"/>
      <c r="F18" s="50"/>
      <c r="G18" s="50"/>
      <c r="H18" s="63"/>
      <c r="I18" s="63"/>
      <c r="J18" s="50"/>
      <c r="K18" s="50"/>
      <c r="L18" s="50"/>
    </row>
    <row r="19" spans="2:15" x14ac:dyDescent="0.2">
      <c r="B19" s="125" t="s">
        <v>16</v>
      </c>
      <c r="C19" s="68"/>
      <c r="D19" s="68"/>
      <c r="E19" s="68"/>
      <c r="F19" s="124">
        <v>50</v>
      </c>
      <c r="G19" s="124">
        <v>360</v>
      </c>
      <c r="H19" s="116"/>
      <c r="I19" s="116"/>
      <c r="J19" s="172">
        <f>IF(H19=" ",0,H19*F19)+IF(I19=" ",0,I19*G19)</f>
        <v>0</v>
      </c>
      <c r="K19" s="173">
        <f>J19*0.22</f>
        <v>0</v>
      </c>
      <c r="L19" s="172">
        <f>J19+K19</f>
        <v>0</v>
      </c>
    </row>
    <row r="20" spans="2:15" x14ac:dyDescent="0.2">
      <c r="B20" s="125" t="s">
        <v>17</v>
      </c>
      <c r="C20" s="68"/>
      <c r="D20" s="68"/>
      <c r="E20" s="68"/>
      <c r="F20" s="124">
        <v>39</v>
      </c>
      <c r="G20" s="124">
        <v>280</v>
      </c>
      <c r="H20" s="116"/>
      <c r="I20" s="116"/>
      <c r="J20" s="172">
        <f>IF(H20=" ",0,H20*F20)+IF(I20=" ",0,I20*G20)</f>
        <v>0</v>
      </c>
      <c r="K20" s="173">
        <f>J20*0.22</f>
        <v>0</v>
      </c>
      <c r="L20" s="172">
        <f>J20+K20</f>
        <v>0</v>
      </c>
    </row>
    <row r="21" spans="2:15" x14ac:dyDescent="0.2">
      <c r="B21" s="125" t="s">
        <v>18</v>
      </c>
      <c r="C21" s="68"/>
      <c r="D21" s="68"/>
      <c r="E21" s="68"/>
      <c r="F21" s="124">
        <v>25</v>
      </c>
      <c r="G21" s="123" t="s">
        <v>5</v>
      </c>
      <c r="H21" s="177"/>
      <c r="I21" s="116" t="s">
        <v>5</v>
      </c>
      <c r="J21" s="172">
        <f>IF(H21=" ",0,H21*F21)</f>
        <v>0</v>
      </c>
      <c r="K21" s="173">
        <f>J21*0.22</f>
        <v>0</v>
      </c>
      <c r="L21" s="172">
        <f>J21+K21</f>
        <v>0</v>
      </c>
    </row>
    <row r="22" spans="2:15" x14ac:dyDescent="0.2">
      <c r="B22" s="69"/>
      <c r="C22" s="50"/>
      <c r="D22" s="50"/>
      <c r="E22" s="50"/>
      <c r="F22" s="58"/>
      <c r="G22" s="62"/>
      <c r="H22" s="70"/>
      <c r="I22" s="70"/>
      <c r="J22" s="64"/>
      <c r="K22" s="64"/>
      <c r="L22" s="64"/>
    </row>
    <row r="23" spans="2:15" ht="13.5" thickBot="1" x14ac:dyDescent="0.25">
      <c r="B23" s="50"/>
      <c r="C23" s="50"/>
      <c r="D23" s="50"/>
      <c r="E23" s="50"/>
      <c r="F23" s="55"/>
      <c r="G23" s="55"/>
      <c r="H23" s="60"/>
      <c r="I23" s="60"/>
      <c r="J23" s="50"/>
      <c r="K23" s="50"/>
      <c r="L23" s="50"/>
    </row>
    <row r="24" spans="2:15" ht="15.75" thickBot="1" x14ac:dyDescent="0.3">
      <c r="B24" s="50"/>
      <c r="C24" s="50"/>
      <c r="D24" s="50"/>
      <c r="E24" s="50"/>
      <c r="F24" s="50"/>
      <c r="G24" s="50"/>
      <c r="H24" s="60"/>
      <c r="I24" s="71"/>
      <c r="J24" s="326" t="s">
        <v>236</v>
      </c>
      <c r="K24" s="327" t="s">
        <v>237</v>
      </c>
      <c r="L24" s="328" t="s">
        <v>113</v>
      </c>
    </row>
    <row r="25" spans="2:15" ht="16.5" thickBot="1" x14ac:dyDescent="0.3">
      <c r="B25" s="72" t="s">
        <v>596</v>
      </c>
      <c r="C25" s="73"/>
      <c r="D25" s="73"/>
      <c r="E25" s="73"/>
      <c r="F25" s="73"/>
      <c r="G25" s="73"/>
      <c r="H25" s="74"/>
      <c r="I25" s="75"/>
      <c r="J25" s="76">
        <f>SUM(J6:J21)</f>
        <v>0</v>
      </c>
      <c r="K25" s="76">
        <f>SUM(K6:K21)</f>
        <v>0</v>
      </c>
      <c r="L25" s="76">
        <f>SUM(L6:L21)</f>
        <v>0</v>
      </c>
    </row>
    <row r="26" spans="2:15" x14ac:dyDescent="0.2">
      <c r="F26" s="30"/>
      <c r="G26" s="30"/>
    </row>
    <row r="107" spans="8:8" ht="12.75" customHeight="1" x14ac:dyDescent="0.2">
      <c r="H107" s="39"/>
    </row>
    <row r="108" spans="8:8" x14ac:dyDescent="0.2">
      <c r="H108" s="40"/>
    </row>
    <row r="138" spans="9:18" ht="12.75" customHeight="1" x14ac:dyDescent="0.2">
      <c r="I138" s="39"/>
      <c r="J138" s="41"/>
      <c r="K138" s="41"/>
      <c r="L138" s="41"/>
      <c r="M138" s="41"/>
      <c r="N138" s="41"/>
      <c r="O138" s="41"/>
      <c r="P138" s="42"/>
      <c r="Q138" s="42"/>
      <c r="R138" s="42"/>
    </row>
    <row r="139" spans="9:18" x14ac:dyDescent="0.2">
      <c r="I139" s="43"/>
      <c r="J139" s="42"/>
      <c r="K139" s="42"/>
      <c r="L139" s="42"/>
      <c r="M139" s="42"/>
      <c r="N139" s="42"/>
      <c r="O139" s="42"/>
      <c r="P139" s="42"/>
      <c r="Q139" s="42"/>
      <c r="R139" s="42"/>
    </row>
    <row r="143" spans="9:18" ht="16.5" customHeight="1" x14ac:dyDescent="0.2"/>
    <row r="144" spans="9:18" ht="16.5" customHeight="1" x14ac:dyDescent="0.2"/>
    <row r="146" ht="13.5" customHeight="1" x14ac:dyDescent="0.2"/>
    <row r="171" spans="9:18" ht="12.75" customHeight="1" x14ac:dyDescent="0.2">
      <c r="I171" s="39"/>
      <c r="J171" s="41"/>
      <c r="K171" s="41"/>
      <c r="L171" s="41"/>
      <c r="M171" s="41"/>
      <c r="N171" s="41"/>
      <c r="O171" s="41"/>
      <c r="P171" s="41"/>
      <c r="Q171" s="41"/>
      <c r="R171" s="41"/>
    </row>
    <row r="172" spans="9:18" x14ac:dyDescent="0.2">
      <c r="I172" s="40"/>
      <c r="J172" s="44"/>
      <c r="K172" s="44"/>
      <c r="L172" s="44"/>
      <c r="M172" s="44"/>
      <c r="N172" s="44"/>
      <c r="O172" s="44"/>
      <c r="P172" s="44"/>
      <c r="Q172" s="44"/>
      <c r="R172" s="44"/>
    </row>
    <row r="175" spans="9:18" ht="28.5" customHeight="1" x14ac:dyDescent="0.2"/>
    <row r="176" spans="9:18" ht="24" customHeight="1" x14ac:dyDescent="0.2"/>
  </sheetData>
  <sheetProtection selectLockedCells="1"/>
  <mergeCells count="1">
    <mergeCell ref="B1:L1"/>
  </mergeCells>
  <phoneticPr fontId="1" type="noConversion"/>
  <pageMargins left="0.78740157480314965" right="0.75" top="0.59055118110236227" bottom="0.39370078740157483" header="0" footer="0"/>
  <pageSetup paperSize="9" orientation="landscape" horizontalDpi="300" verticalDpi="300" r:id="rId1"/>
  <headerFooter alignWithMargins="0"/>
  <ignoredErrors>
    <ignoredError sqref="J8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9"/>
  <sheetViews>
    <sheetView view="pageBreakPreview" zoomScaleNormal="100" zoomScaleSheetLayoutView="100" workbookViewId="0">
      <selection activeCell="I27" sqref="I27"/>
    </sheetView>
  </sheetViews>
  <sheetFormatPr defaultRowHeight="12.75" x14ac:dyDescent="0.2"/>
  <cols>
    <col min="7" max="7" width="11.7109375" customWidth="1"/>
    <col min="8" max="8" width="15" customWidth="1"/>
    <col min="9" max="9" width="14.7109375" customWidth="1"/>
    <col min="10" max="10" width="16.28515625" customWidth="1"/>
    <col min="11" max="11" width="20.7109375" customWidth="1"/>
  </cols>
  <sheetData>
    <row r="1" spans="1:13" ht="20.25" x14ac:dyDescent="0.2">
      <c r="A1" s="396" t="s">
        <v>582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1"/>
      <c r="M1" s="1"/>
    </row>
    <row r="2" spans="1:13" x14ac:dyDescent="0.2">
      <c r="A2" s="3" t="s">
        <v>120</v>
      </c>
      <c r="B2" s="1"/>
      <c r="C2" s="1"/>
      <c r="D2" s="1"/>
      <c r="E2" s="5"/>
      <c r="F2" s="3" t="s">
        <v>117</v>
      </c>
      <c r="G2" s="22"/>
      <c r="H2" s="22"/>
      <c r="I2" s="48" t="s">
        <v>116</v>
      </c>
      <c r="J2" s="1"/>
      <c r="K2" s="1"/>
      <c r="L2" s="1"/>
      <c r="M2" s="1"/>
    </row>
    <row r="3" spans="1:13" x14ac:dyDescent="0.2">
      <c r="A3" s="170">
        <f>'podatki produkcije'!B6</f>
        <v>0</v>
      </c>
      <c r="B3" s="1"/>
      <c r="C3" s="1"/>
      <c r="D3" s="1"/>
      <c r="E3" s="5"/>
      <c r="F3" s="170">
        <f>'podatki produkcije'!B8</f>
        <v>0</v>
      </c>
      <c r="G3" s="22"/>
      <c r="H3" s="22"/>
      <c r="I3" s="170">
        <f>'podatki produkcije'!B10</f>
        <v>0</v>
      </c>
      <c r="J3" s="1"/>
      <c r="K3" s="1"/>
      <c r="L3" s="1"/>
      <c r="M3" s="1"/>
    </row>
    <row r="4" spans="1:13" x14ac:dyDescent="0.2">
      <c r="A4" s="1"/>
      <c r="B4" s="1"/>
      <c r="C4" s="1"/>
      <c r="D4" s="1"/>
      <c r="E4" s="22"/>
      <c r="F4" s="22"/>
      <c r="G4" s="22"/>
      <c r="H4" s="22"/>
      <c r="I4" s="1"/>
      <c r="J4" s="1"/>
      <c r="K4" s="1"/>
      <c r="L4" s="1"/>
      <c r="M4" s="1"/>
    </row>
    <row r="5" spans="1:13" ht="18" x14ac:dyDescent="0.25">
      <c r="A5" s="8" t="s">
        <v>583</v>
      </c>
      <c r="B5" s="1"/>
      <c r="C5" s="1"/>
      <c r="D5" s="1"/>
      <c r="E5" s="324" t="s">
        <v>11</v>
      </c>
      <c r="F5" s="335" t="s">
        <v>93</v>
      </c>
      <c r="G5" s="324" t="s">
        <v>27</v>
      </c>
      <c r="H5" s="324" t="s">
        <v>477</v>
      </c>
      <c r="I5" s="334" t="s">
        <v>236</v>
      </c>
      <c r="J5" s="324" t="s">
        <v>237</v>
      </c>
      <c r="K5" s="324" t="s">
        <v>113</v>
      </c>
      <c r="L5" s="1"/>
      <c r="M5" s="1"/>
    </row>
    <row r="6" spans="1:13" ht="12.75" customHeight="1" x14ac:dyDescent="0.2">
      <c r="A6" s="397" t="s">
        <v>553</v>
      </c>
      <c r="B6" s="398"/>
      <c r="C6" s="398"/>
      <c r="D6" s="399"/>
      <c r="E6" s="406">
        <v>52</v>
      </c>
      <c r="F6" s="409">
        <v>340</v>
      </c>
      <c r="G6" s="412"/>
      <c r="H6" s="415"/>
      <c r="I6" s="372">
        <f>IF(G6=" ",0,G6*E6)+IF(H6=" ",0,H6*F6)</f>
        <v>0</v>
      </c>
      <c r="J6" s="372">
        <f>I6*0.22</f>
        <v>0</v>
      </c>
      <c r="K6" s="372">
        <f>I6+J6</f>
        <v>0</v>
      </c>
      <c r="L6" s="1"/>
      <c r="M6" s="1"/>
    </row>
    <row r="7" spans="1:13" x14ac:dyDescent="0.2">
      <c r="A7" s="400"/>
      <c r="B7" s="401"/>
      <c r="C7" s="401"/>
      <c r="D7" s="402"/>
      <c r="E7" s="407"/>
      <c r="F7" s="410"/>
      <c r="G7" s="413"/>
      <c r="H7" s="415"/>
      <c r="I7" s="372"/>
      <c r="J7" s="372"/>
      <c r="K7" s="372"/>
      <c r="L7" s="1"/>
      <c r="M7" s="1"/>
    </row>
    <row r="8" spans="1:13" x14ac:dyDescent="0.2">
      <c r="A8" s="403"/>
      <c r="B8" s="404"/>
      <c r="C8" s="404"/>
      <c r="D8" s="405"/>
      <c r="E8" s="408"/>
      <c r="F8" s="411"/>
      <c r="G8" s="414"/>
      <c r="H8" s="415"/>
      <c r="I8" s="372"/>
      <c r="J8" s="372"/>
      <c r="K8" s="372"/>
      <c r="L8" s="1"/>
      <c r="M8" s="1"/>
    </row>
    <row r="9" spans="1:13" x14ac:dyDescent="0.2">
      <c r="A9" s="50"/>
      <c r="B9" s="50"/>
      <c r="C9" s="50"/>
      <c r="D9" s="50"/>
      <c r="E9" s="60"/>
      <c r="F9" s="60"/>
      <c r="G9" s="70"/>
      <c r="H9" s="70"/>
      <c r="I9" s="50"/>
      <c r="J9" s="50"/>
      <c r="K9" s="50"/>
      <c r="L9" s="1"/>
      <c r="M9" s="1"/>
    </row>
    <row r="10" spans="1:13" ht="15.75" x14ac:dyDescent="0.25">
      <c r="A10" s="122" t="s">
        <v>15</v>
      </c>
      <c r="B10" s="50"/>
      <c r="C10" s="50"/>
      <c r="D10" s="50"/>
      <c r="E10" s="50"/>
      <c r="F10" s="50"/>
      <c r="G10" s="70"/>
      <c r="H10" s="70"/>
      <c r="I10" s="50"/>
      <c r="J10" s="50"/>
      <c r="K10" s="50"/>
      <c r="L10" s="1"/>
      <c r="M10" s="1"/>
    </row>
    <row r="11" spans="1:13" x14ac:dyDescent="0.2">
      <c r="A11" s="125" t="s">
        <v>19</v>
      </c>
      <c r="B11" s="68"/>
      <c r="C11" s="68"/>
      <c r="D11" s="68"/>
      <c r="E11" s="118">
        <v>25</v>
      </c>
      <c r="F11" s="123" t="s">
        <v>5</v>
      </c>
      <c r="G11" s="168"/>
      <c r="H11" s="168" t="s">
        <v>5</v>
      </c>
      <c r="I11" s="117">
        <f>IF(G11=" ",0,G11*E11)</f>
        <v>0</v>
      </c>
      <c r="J11" s="117">
        <f>I11*0.22</f>
        <v>0</v>
      </c>
      <c r="K11" s="117">
        <f>I11+J11</f>
        <v>0</v>
      </c>
      <c r="L11" s="1"/>
      <c r="M11" s="1"/>
    </row>
    <row r="12" spans="1:13" ht="18" customHeight="1" thickBot="1" x14ac:dyDescent="0.25">
      <c r="A12" s="69"/>
      <c r="B12" s="50"/>
      <c r="C12" s="50"/>
      <c r="D12" s="50"/>
      <c r="E12" s="58"/>
      <c r="F12" s="62"/>
      <c r="G12" s="70"/>
      <c r="H12" s="70"/>
      <c r="I12" s="64"/>
      <c r="J12" s="64"/>
      <c r="K12" s="64"/>
      <c r="L12" s="1"/>
      <c r="M12" s="1"/>
    </row>
    <row r="13" spans="1:13" ht="15.75" thickBot="1" x14ac:dyDescent="0.3">
      <c r="A13" s="50"/>
      <c r="B13" s="50"/>
      <c r="C13" s="50"/>
      <c r="D13" s="50"/>
      <c r="E13" s="50"/>
      <c r="F13" s="50"/>
      <c r="G13" s="60"/>
      <c r="H13" s="71"/>
      <c r="I13" s="326" t="s">
        <v>236</v>
      </c>
      <c r="J13" s="327" t="s">
        <v>237</v>
      </c>
      <c r="K13" s="328" t="s">
        <v>113</v>
      </c>
      <c r="L13" s="1"/>
      <c r="M13" s="1"/>
    </row>
    <row r="14" spans="1:13" ht="16.5" thickBot="1" x14ac:dyDescent="0.3">
      <c r="A14" s="72" t="s">
        <v>261</v>
      </c>
      <c r="B14" s="73"/>
      <c r="C14" s="73"/>
      <c r="D14" s="73"/>
      <c r="E14" s="73"/>
      <c r="F14" s="73"/>
      <c r="G14" s="74"/>
      <c r="H14" s="75"/>
      <c r="I14" s="76">
        <f>SUM(I6:I11)</f>
        <v>0</v>
      </c>
      <c r="J14" s="76">
        <f>SUM(J6:J11)</f>
        <v>0</v>
      </c>
      <c r="K14" s="76">
        <f>SUM(K6:K11)</f>
        <v>0</v>
      </c>
      <c r="L14" s="1"/>
      <c r="M14" s="1"/>
    </row>
    <row r="15" spans="1:13" x14ac:dyDescent="0.2">
      <c r="A15" s="1"/>
      <c r="B15" s="1"/>
      <c r="C15" s="1"/>
      <c r="D15" s="1"/>
      <c r="E15" s="30"/>
      <c r="F15" s="30"/>
      <c r="G15" s="22"/>
      <c r="H15" s="22"/>
      <c r="I15" s="1"/>
      <c r="J15" s="1"/>
      <c r="K15" s="1"/>
      <c r="L15" s="1"/>
      <c r="M15" s="1"/>
    </row>
    <row r="16" spans="1:13" x14ac:dyDescent="0.2">
      <c r="A16" s="1"/>
      <c r="B16" s="1"/>
      <c r="C16" s="1"/>
      <c r="D16" s="1"/>
      <c r="E16" s="22"/>
      <c r="F16" s="22"/>
      <c r="G16" s="22"/>
      <c r="H16" s="22"/>
      <c r="I16" s="1"/>
      <c r="J16" s="1"/>
      <c r="K16" s="1"/>
      <c r="L16" s="1"/>
      <c r="M16" s="1"/>
    </row>
    <row r="17" spans="1:13" x14ac:dyDescent="0.2">
      <c r="A17" s="1"/>
      <c r="B17" s="1"/>
      <c r="C17" s="1"/>
      <c r="D17" s="1"/>
      <c r="E17" s="22"/>
      <c r="F17" s="22"/>
      <c r="G17" s="22"/>
      <c r="H17" s="22"/>
      <c r="I17" s="1"/>
      <c r="J17" s="1"/>
      <c r="K17" s="1"/>
      <c r="L17" s="1"/>
      <c r="M17" s="1"/>
    </row>
    <row r="18" spans="1:13" x14ac:dyDescent="0.2">
      <c r="A18" s="1"/>
      <c r="B18" s="1"/>
      <c r="C18" s="1"/>
      <c r="D18" s="1"/>
      <c r="E18" s="22"/>
      <c r="F18" s="22"/>
      <c r="G18" s="22"/>
      <c r="H18" s="22"/>
      <c r="I18" s="1"/>
      <c r="J18" s="1"/>
      <c r="K18" s="1"/>
      <c r="L18" s="1"/>
      <c r="M18" s="1"/>
    </row>
    <row r="19" spans="1:13" x14ac:dyDescent="0.2">
      <c r="A19" s="1"/>
      <c r="B19" s="1"/>
      <c r="C19" s="1"/>
      <c r="D19" s="1"/>
      <c r="E19" s="22"/>
      <c r="F19" s="22"/>
      <c r="G19" s="22"/>
      <c r="H19" s="22"/>
      <c r="I19" s="1"/>
      <c r="J19" s="1"/>
      <c r="K19" s="1"/>
      <c r="L19" s="1"/>
      <c r="M19" s="1"/>
    </row>
  </sheetData>
  <mergeCells count="9">
    <mergeCell ref="I6:I8"/>
    <mergeCell ref="J6:J8"/>
    <mergeCell ref="K6:K8"/>
    <mergeCell ref="A1:K1"/>
    <mergeCell ref="A6:D8"/>
    <mergeCell ref="E6:E8"/>
    <mergeCell ref="F6:F8"/>
    <mergeCell ref="G6:G8"/>
    <mergeCell ref="H6:H8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4294967295" verticalDpi="4294967295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1"/>
  <dimension ref="A1:F32"/>
  <sheetViews>
    <sheetView view="pageBreakPreview" zoomScaleNormal="100" zoomScaleSheetLayoutView="100" workbookViewId="0">
      <selection activeCell="G30" sqref="G30"/>
    </sheetView>
  </sheetViews>
  <sheetFormatPr defaultColWidth="9.140625" defaultRowHeight="12.75" x14ac:dyDescent="0.2"/>
  <cols>
    <col min="1" max="1" width="42.28515625" style="1" customWidth="1"/>
    <col min="2" max="2" width="14.85546875" style="1" customWidth="1"/>
    <col min="3" max="3" width="20.7109375" style="1" customWidth="1"/>
    <col min="4" max="4" width="17.140625" style="1" customWidth="1"/>
    <col min="5" max="5" width="24.28515625" style="1" customWidth="1"/>
    <col min="6" max="6" width="21.28515625" style="1" customWidth="1"/>
    <col min="7" max="7" width="23.7109375" style="1" bestFit="1" customWidth="1"/>
    <col min="8" max="16384" width="9.140625" style="1"/>
  </cols>
  <sheetData>
    <row r="1" spans="1:6" ht="18.75" x14ac:dyDescent="0.3">
      <c r="A1" s="416" t="s">
        <v>241</v>
      </c>
      <c r="B1" s="416"/>
      <c r="C1" s="416"/>
      <c r="D1" s="416"/>
      <c r="E1" s="416"/>
      <c r="F1" s="8"/>
    </row>
    <row r="3" spans="1:6" x14ac:dyDescent="0.2">
      <c r="A3" s="3" t="s">
        <v>120</v>
      </c>
      <c r="B3" s="3" t="s">
        <v>117</v>
      </c>
      <c r="D3" s="3" t="s">
        <v>116</v>
      </c>
    </row>
    <row r="4" spans="1:6" x14ac:dyDescent="0.2">
      <c r="A4" s="4">
        <f>'podatki produkcije'!B6</f>
        <v>0</v>
      </c>
      <c r="B4" s="4">
        <f>'podatki produkcije'!B8</f>
        <v>0</v>
      </c>
      <c r="D4" s="4">
        <f>'podatki produkcije'!B10</f>
        <v>0</v>
      </c>
    </row>
    <row r="5" spans="1:6" ht="13.5" thickBot="1" x14ac:dyDescent="0.25"/>
    <row r="6" spans="1:6" ht="21.75" customHeight="1" thickBot="1" x14ac:dyDescent="0.25">
      <c r="C6" s="338" t="s">
        <v>97</v>
      </c>
      <c r="D6" s="338" t="s">
        <v>237</v>
      </c>
      <c r="E6" s="338" t="s">
        <v>2</v>
      </c>
    </row>
    <row r="7" spans="1:6" ht="15.95" customHeight="1" thickBot="1" x14ac:dyDescent="0.3">
      <c r="A7" s="7" t="s">
        <v>10</v>
      </c>
      <c r="B7" s="6"/>
      <c r="C7" s="11">
        <f>'ateljeji in prod. prostori'!J94</f>
        <v>0</v>
      </c>
      <c r="D7" s="11">
        <f>'ateljeji in prod. prostori'!K94</f>
        <v>0</v>
      </c>
      <c r="E7" s="11">
        <f>'ateljeji in prod. prostori'!L94</f>
        <v>0</v>
      </c>
    </row>
    <row r="8" spans="1:6" ht="15.95" customHeight="1" thickBot="1" x14ac:dyDescent="0.3">
      <c r="A8" s="7" t="s">
        <v>244</v>
      </c>
      <c r="B8" s="6"/>
      <c r="C8" s="11">
        <f>'tehnično osebje'!I13</f>
        <v>0</v>
      </c>
      <c r="D8" s="11">
        <f>'tehnično osebje'!J13</f>
        <v>0</v>
      </c>
      <c r="E8" s="11">
        <f>'tehnično osebje'!K13</f>
        <v>0</v>
      </c>
    </row>
    <row r="9" spans="1:6" ht="15.95" customHeight="1" thickBot="1" x14ac:dyDescent="0.3">
      <c r="A9" s="7" t="s">
        <v>238</v>
      </c>
      <c r="B9" s="6"/>
      <c r="C9" s="11">
        <f>'snemalna tehnika'!J191</f>
        <v>0</v>
      </c>
      <c r="D9" s="11">
        <f>'snemalna tehnika'!K191</f>
        <v>0</v>
      </c>
      <c r="E9" s="12">
        <f>'snemalna tehnika'!L191</f>
        <v>0</v>
      </c>
    </row>
    <row r="10" spans="1:6" ht="15.95" customHeight="1" thickBot="1" x14ac:dyDescent="0.3">
      <c r="A10" s="7" t="s">
        <v>127</v>
      </c>
      <c r="B10" s="6"/>
      <c r="C10" s="12">
        <f>'svetlobna tehnika'!J302</f>
        <v>0</v>
      </c>
      <c r="D10" s="12">
        <f>'svetlobna tehnika'!K302</f>
        <v>0</v>
      </c>
      <c r="E10" s="13">
        <f>'svetlobna tehnika'!L302</f>
        <v>0</v>
      </c>
    </row>
    <row r="11" spans="1:6" ht="15.95" customHeight="1" thickBot="1" x14ac:dyDescent="0.3">
      <c r="A11" s="7" t="s">
        <v>242</v>
      </c>
      <c r="B11" s="6"/>
      <c r="C11" s="11">
        <f>'scenska tehnika'!J81</f>
        <v>0</v>
      </c>
      <c r="D11" s="12">
        <f>'scenska tehnika'!K81</f>
        <v>0</v>
      </c>
      <c r="E11" s="12">
        <f>'scenska tehnika'!L81</f>
        <v>0</v>
      </c>
    </row>
    <row r="12" spans="1:6" ht="15.95" customHeight="1" thickBot="1" x14ac:dyDescent="0.3">
      <c r="A12" s="7" t="s">
        <v>7</v>
      </c>
      <c r="B12" s="6"/>
      <c r="C12" s="12">
        <f>'tonska tehnika'!K64</f>
        <v>0</v>
      </c>
      <c r="D12" s="12">
        <f>'tonska tehnika'!L64</f>
        <v>0</v>
      </c>
      <c r="E12" s="12">
        <f>'tonska tehnika'!M64</f>
        <v>0</v>
      </c>
    </row>
    <row r="13" spans="1:6" ht="15.95" customHeight="1" thickBot="1" x14ac:dyDescent="0.3">
      <c r="A13" s="7" t="s">
        <v>8</v>
      </c>
      <c r="B13" s="6"/>
      <c r="C13" s="12">
        <f>garderoba!J33</f>
        <v>0</v>
      </c>
      <c r="D13" s="12">
        <f>garderoba!K33</f>
        <v>0</v>
      </c>
      <c r="E13" s="12">
        <f>garderoba!L33</f>
        <v>0</v>
      </c>
    </row>
    <row r="14" spans="1:6" ht="15.95" customHeight="1" thickBot="1" x14ac:dyDescent="0.3">
      <c r="A14" s="7" t="s">
        <v>9</v>
      </c>
      <c r="B14" s="6"/>
      <c r="C14" s="12">
        <f>rekviziti!J30</f>
        <v>0</v>
      </c>
      <c r="D14" s="12">
        <f>rekviziti!K30</f>
        <v>0</v>
      </c>
      <c r="E14" s="12">
        <f>rekviziti!L30</f>
        <v>0</v>
      </c>
    </row>
    <row r="15" spans="1:6" ht="15.95" customHeight="1" thickBot="1" x14ac:dyDescent="0.3">
      <c r="A15" s="7" t="s">
        <v>6</v>
      </c>
      <c r="B15" s="6"/>
      <c r="C15" s="12">
        <f>'video postprodukcija'!I84</f>
        <v>0</v>
      </c>
      <c r="D15" s="12">
        <f>'video postprodukcija'!J84</f>
        <v>0</v>
      </c>
      <c r="E15" s="12">
        <f>'video postprodukcija'!K84</f>
        <v>0</v>
      </c>
    </row>
    <row r="16" spans="1:6" ht="15.95" customHeight="1" thickBot="1" x14ac:dyDescent="0.3">
      <c r="A16" s="7" t="s">
        <v>591</v>
      </c>
      <c r="B16" s="6"/>
      <c r="C16" s="12">
        <f>'avdio postprodukcija'!J25</f>
        <v>0</v>
      </c>
      <c r="D16" s="12">
        <f>'avdio postprodukcija'!K25</f>
        <v>0</v>
      </c>
      <c r="E16" s="12">
        <f>'avdio postprodukcija'!L25</f>
        <v>0</v>
      </c>
    </row>
    <row r="17" spans="1:6" ht="15.95" customHeight="1" thickBot="1" x14ac:dyDescent="0.3">
      <c r="A17" s="7" t="s">
        <v>582</v>
      </c>
      <c r="B17" s="6"/>
      <c r="C17" s="12">
        <f>'projekcijska dvorana'!I14</f>
        <v>0</v>
      </c>
      <c r="D17" s="12">
        <f>'projekcijska dvorana'!J14</f>
        <v>0</v>
      </c>
      <c r="E17" s="12">
        <f>'projekcijska dvorana'!K14</f>
        <v>0</v>
      </c>
    </row>
    <row r="18" spans="1:6" ht="15.95" customHeight="1" thickBot="1" x14ac:dyDescent="0.25"/>
    <row r="19" spans="1:6" ht="15.95" customHeight="1" thickBot="1" x14ac:dyDescent="0.3">
      <c r="A19" s="336" t="s">
        <v>236</v>
      </c>
      <c r="B19" s="337"/>
      <c r="C19" s="76">
        <f>SUM(C7:C16)</f>
        <v>0</v>
      </c>
      <c r="D19" s="76">
        <f>SUM(D7:D16)</f>
        <v>0</v>
      </c>
      <c r="E19" s="76">
        <f>SUM(E7:E16)</f>
        <v>0</v>
      </c>
    </row>
    <row r="21" spans="1:6" ht="12.75" customHeight="1" x14ac:dyDescent="0.2">
      <c r="A21" s="419" t="s">
        <v>118</v>
      </c>
      <c r="B21" s="419"/>
      <c r="C21" s="419"/>
      <c r="D21" s="419"/>
      <c r="E21" s="419"/>
    </row>
    <row r="22" spans="1:6" x14ac:dyDescent="0.2">
      <c r="A22" s="419"/>
      <c r="B22" s="419"/>
      <c r="C22" s="419"/>
      <c r="D22" s="419"/>
      <c r="E22" s="419"/>
    </row>
    <row r="23" spans="1:6" x14ac:dyDescent="0.2">
      <c r="A23" s="418" t="s">
        <v>119</v>
      </c>
      <c r="B23" s="418"/>
      <c r="C23" s="418"/>
      <c r="D23" s="418"/>
      <c r="E23" s="418"/>
    </row>
    <row r="24" spans="1:6" x14ac:dyDescent="0.2">
      <c r="A24" s="5"/>
      <c r="B24" s="5"/>
      <c r="C24" s="5"/>
      <c r="D24" s="5"/>
      <c r="E24" s="5"/>
    </row>
    <row r="25" spans="1:6" x14ac:dyDescent="0.2">
      <c r="A25" s="10"/>
      <c r="B25" s="10"/>
      <c r="C25" s="10"/>
      <c r="D25" s="10"/>
      <c r="E25" s="10"/>
    </row>
    <row r="26" spans="1:6" s="4" customFormat="1" x14ac:dyDescent="0.2">
      <c r="A26" s="417"/>
      <c r="B26" s="417"/>
      <c r="C26" s="417"/>
      <c r="D26" s="417"/>
      <c r="E26" s="417"/>
    </row>
    <row r="27" spans="1:6" s="4" customFormat="1" x14ac:dyDescent="0.2">
      <c r="A27" s="3"/>
      <c r="B27" s="3"/>
      <c r="C27" s="3"/>
      <c r="D27" s="3"/>
      <c r="E27" s="3"/>
      <c r="F27" s="9"/>
    </row>
    <row r="28" spans="1:6" s="4" customFormat="1" ht="15.75" customHeight="1" x14ac:dyDescent="0.2">
      <c r="A28" s="1"/>
      <c r="B28" s="1"/>
      <c r="C28" s="1"/>
      <c r="D28" s="1"/>
      <c r="E28" s="1"/>
      <c r="F28" s="10"/>
    </row>
    <row r="29" spans="1:6" s="4" customFormat="1" ht="14.25" customHeight="1" x14ac:dyDescent="0.2">
      <c r="A29" s="1"/>
      <c r="B29" s="1"/>
      <c r="C29" s="1"/>
      <c r="D29" s="1"/>
      <c r="E29" s="1"/>
      <c r="F29" s="9"/>
    </row>
    <row r="30" spans="1:6" s="4" customFormat="1" ht="15" customHeight="1" x14ac:dyDescent="0.2">
      <c r="A30" s="1"/>
      <c r="B30" s="1"/>
      <c r="C30" s="1"/>
      <c r="D30" s="1"/>
      <c r="E30" s="1"/>
      <c r="F30" s="10"/>
    </row>
    <row r="31" spans="1:6" s="4" customFormat="1" x14ac:dyDescent="0.2">
      <c r="A31" s="1"/>
      <c r="B31" s="1"/>
      <c r="C31" s="1"/>
      <c r="D31" s="1"/>
      <c r="E31" s="1"/>
      <c r="F31" s="3"/>
    </row>
    <row r="32" spans="1:6" x14ac:dyDescent="0.2">
      <c r="F32" s="3"/>
    </row>
  </sheetData>
  <sheetProtection selectLockedCells="1"/>
  <mergeCells count="4">
    <mergeCell ref="A1:E1"/>
    <mergeCell ref="A26:E26"/>
    <mergeCell ref="A23:E23"/>
    <mergeCell ref="A21:E22"/>
  </mergeCells>
  <phoneticPr fontId="1" type="noConversion"/>
  <pageMargins left="0.78740157480314965" right="0.75" top="0.98425196850393704" bottom="0.98425196850393704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20"/>
  <sheetViews>
    <sheetView view="pageBreakPreview" zoomScaleNormal="100" zoomScaleSheetLayoutView="100" workbookViewId="0">
      <selection activeCell="Q13" sqref="Q13"/>
    </sheetView>
  </sheetViews>
  <sheetFormatPr defaultColWidth="11.42578125" defaultRowHeight="12.75" x14ac:dyDescent="0.2"/>
  <cols>
    <col min="1" max="1" width="34.140625" style="4" customWidth="1"/>
    <col min="2" max="2" width="9.85546875" style="4" customWidth="1"/>
    <col min="3" max="4" width="11.42578125" style="4" customWidth="1"/>
    <col min="5" max="5" width="16.7109375" style="4" customWidth="1"/>
    <col min="6" max="6" width="14.7109375" style="4" customWidth="1"/>
    <col min="7" max="7" width="10.140625" style="4" customWidth="1"/>
    <col min="8" max="16384" width="11.42578125" style="4"/>
  </cols>
  <sheetData>
    <row r="1" spans="1:8" s="1" customFormat="1" ht="18" x14ac:dyDescent="0.25">
      <c r="A1" s="359" t="s">
        <v>106</v>
      </c>
      <c r="B1" s="359"/>
      <c r="C1" s="359"/>
      <c r="D1" s="359"/>
      <c r="E1" s="359"/>
      <c r="F1" s="359"/>
      <c r="G1" s="359"/>
      <c r="H1" s="359"/>
    </row>
    <row r="2" spans="1:8" s="1" customFormat="1" ht="18.75" x14ac:dyDescent="0.3">
      <c r="A2" s="15"/>
      <c r="B2" s="15"/>
      <c r="C2" s="15"/>
      <c r="D2" s="15"/>
      <c r="E2" s="15"/>
      <c r="F2" s="15"/>
      <c r="G2" s="15"/>
      <c r="H2" s="15"/>
    </row>
    <row r="3" spans="1:8" s="1" customFormat="1" x14ac:dyDescent="0.2">
      <c r="A3" s="91" t="s">
        <v>124</v>
      </c>
      <c r="B3" s="86"/>
      <c r="C3" s="86"/>
      <c r="D3" s="86"/>
      <c r="E3" s="86"/>
      <c r="F3" s="86"/>
      <c r="G3" s="86"/>
      <c r="H3" s="92"/>
    </row>
    <row r="4" spans="1:8" x14ac:dyDescent="0.2">
      <c r="A4" s="93"/>
      <c r="B4" s="94"/>
      <c r="C4" s="94"/>
      <c r="D4" s="94"/>
      <c r="E4" s="94"/>
      <c r="F4" s="94"/>
      <c r="G4" s="94"/>
      <c r="H4" s="95">
        <f ca="1">TODAY()</f>
        <v>45685</v>
      </c>
    </row>
    <row r="5" spans="1:8" x14ac:dyDescent="0.2">
      <c r="A5" s="93"/>
      <c r="B5" s="94"/>
      <c r="C5" s="94"/>
      <c r="D5" s="94"/>
      <c r="E5" s="94"/>
      <c r="F5" s="94"/>
      <c r="G5" s="94"/>
      <c r="H5" s="96"/>
    </row>
    <row r="6" spans="1:8" ht="15" x14ac:dyDescent="0.25">
      <c r="A6" s="97" t="s">
        <v>158</v>
      </c>
      <c r="B6" s="98"/>
      <c r="C6" s="99"/>
      <c r="D6" s="99"/>
      <c r="E6" s="99"/>
      <c r="F6" s="99"/>
      <c r="G6" s="99"/>
      <c r="H6" s="96"/>
    </row>
    <row r="7" spans="1:8" ht="15" x14ac:dyDescent="0.25">
      <c r="A7" s="100"/>
      <c r="B7" s="101"/>
      <c r="C7" s="94"/>
      <c r="D7" s="94"/>
      <c r="E7" s="94"/>
      <c r="F7" s="94"/>
      <c r="G7" s="94"/>
      <c r="H7" s="96"/>
    </row>
    <row r="8" spans="1:8" ht="15" x14ac:dyDescent="0.25">
      <c r="A8" s="97" t="s">
        <v>122</v>
      </c>
      <c r="B8" s="98"/>
      <c r="C8" s="99"/>
      <c r="D8" s="99"/>
      <c r="E8" s="99"/>
      <c r="F8" s="99"/>
      <c r="G8" s="99"/>
      <c r="H8" s="96"/>
    </row>
    <row r="9" spans="1:8" ht="15" x14ac:dyDescent="0.25">
      <c r="A9" s="102"/>
      <c r="B9" s="101"/>
      <c r="C9" s="94"/>
      <c r="D9" s="94"/>
      <c r="E9" s="94"/>
      <c r="F9" s="94"/>
      <c r="G9" s="94"/>
      <c r="H9" s="96"/>
    </row>
    <row r="10" spans="1:8" ht="15" x14ac:dyDescent="0.25">
      <c r="A10" s="97" t="s">
        <v>123</v>
      </c>
      <c r="B10" s="98"/>
      <c r="C10" s="99"/>
      <c r="D10" s="99"/>
      <c r="E10" s="99"/>
      <c r="F10" s="99"/>
      <c r="G10" s="99"/>
      <c r="H10" s="96"/>
    </row>
    <row r="11" spans="1:8" ht="15" x14ac:dyDescent="0.25">
      <c r="A11" s="103"/>
      <c r="B11" s="98"/>
      <c r="C11" s="99"/>
      <c r="D11" s="99"/>
      <c r="E11" s="99"/>
      <c r="F11" s="99"/>
      <c r="G11" s="99"/>
      <c r="H11" s="104"/>
    </row>
    <row r="12" spans="1:8" ht="15" x14ac:dyDescent="0.25">
      <c r="A12" s="87"/>
      <c r="B12" s="105"/>
      <c r="C12" s="94"/>
      <c r="D12" s="94"/>
      <c r="E12" s="94"/>
      <c r="F12" s="94"/>
      <c r="G12" s="94"/>
      <c r="H12" s="94"/>
    </row>
    <row r="13" spans="1:8" x14ac:dyDescent="0.2">
      <c r="A13" s="50" t="s">
        <v>254</v>
      </c>
      <c r="B13" s="105"/>
      <c r="C13" s="94"/>
      <c r="D13" s="94"/>
      <c r="E13" s="94"/>
      <c r="F13" s="94"/>
      <c r="G13" s="94"/>
      <c r="H13" s="94"/>
    </row>
    <row r="14" spans="1:8" x14ac:dyDescent="0.2">
      <c r="A14" s="94"/>
      <c r="B14" s="101"/>
      <c r="C14" s="94"/>
      <c r="D14" s="94"/>
      <c r="E14" s="94"/>
      <c r="F14" s="94"/>
      <c r="G14" s="94"/>
      <c r="H14" s="94"/>
    </row>
    <row r="15" spans="1:8" ht="15" x14ac:dyDescent="0.25">
      <c r="A15" s="87" t="s">
        <v>255</v>
      </c>
      <c r="B15" s="106"/>
      <c r="C15" s="99"/>
      <c r="D15" s="99"/>
      <c r="E15" s="99"/>
      <c r="F15" s="99"/>
      <c r="G15" s="99"/>
      <c r="H15" s="99"/>
    </row>
    <row r="16" spans="1:8" ht="15" x14ac:dyDescent="0.25">
      <c r="A16" s="87" t="s">
        <v>256</v>
      </c>
      <c r="B16" s="106"/>
      <c r="C16" s="99"/>
      <c r="D16" s="99"/>
      <c r="E16" s="99"/>
      <c r="F16" s="99"/>
      <c r="G16" s="99"/>
      <c r="H16" s="99"/>
    </row>
    <row r="17" spans="1:8" ht="15" x14ac:dyDescent="0.25">
      <c r="A17" s="87" t="s">
        <v>257</v>
      </c>
      <c r="B17" s="106"/>
      <c r="C17" s="99"/>
      <c r="D17" s="99"/>
      <c r="E17" s="99"/>
      <c r="F17" s="99"/>
      <c r="G17" s="99"/>
      <c r="H17" s="99"/>
    </row>
    <row r="18" spans="1:8" ht="15" x14ac:dyDescent="0.25">
      <c r="A18" s="87" t="s">
        <v>258</v>
      </c>
      <c r="B18" s="106"/>
      <c r="C18" s="99"/>
      <c r="D18" s="99"/>
      <c r="E18" s="99"/>
      <c r="F18" s="99"/>
      <c r="G18" s="99"/>
      <c r="H18" s="99"/>
    </row>
    <row r="19" spans="1:8" ht="15" x14ac:dyDescent="0.25">
      <c r="A19" s="87" t="s">
        <v>259</v>
      </c>
      <c r="B19" s="106"/>
      <c r="C19" s="99"/>
      <c r="D19" s="99"/>
      <c r="E19" s="99"/>
      <c r="F19" s="99"/>
      <c r="G19" s="99"/>
      <c r="H19" s="99"/>
    </row>
    <row r="20" spans="1:8" x14ac:dyDescent="0.2">
      <c r="A20" s="94"/>
      <c r="B20" s="94"/>
      <c r="C20" s="94"/>
      <c r="D20" s="94"/>
      <c r="E20" s="94"/>
      <c r="F20" s="94"/>
      <c r="G20" s="94"/>
      <c r="H20" s="94"/>
    </row>
  </sheetData>
  <sheetProtection selectLockedCells="1"/>
  <mergeCells count="1">
    <mergeCell ref="A1:H1"/>
  </mergeCells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9"/>
  <dimension ref="A1:N108"/>
  <sheetViews>
    <sheetView view="pageBreakPreview" zoomScaleNormal="100" zoomScaleSheetLayoutView="100" workbookViewId="0">
      <selection activeCell="P38" sqref="P38"/>
    </sheetView>
  </sheetViews>
  <sheetFormatPr defaultColWidth="9.140625" defaultRowHeight="12.75" x14ac:dyDescent="0.2"/>
  <cols>
    <col min="1" max="1" width="9.140625" style="178"/>
    <col min="2" max="2" width="8.5703125" style="178" customWidth="1"/>
    <col min="3" max="6" width="9.140625" style="178"/>
    <col min="7" max="7" width="6.28515625" style="178" customWidth="1"/>
    <col min="8" max="8" width="12.28515625" style="178" customWidth="1"/>
    <col min="9" max="9" width="10.42578125" style="181" customWidth="1"/>
    <col min="10" max="10" width="15.7109375" style="181" customWidth="1"/>
    <col min="11" max="11" width="14.5703125" style="178" customWidth="1"/>
    <col min="12" max="12" width="17.5703125" style="178" customWidth="1"/>
    <col min="13" max="16384" width="9.140625" style="178"/>
  </cols>
  <sheetData>
    <row r="1" spans="1:14" ht="20.25" customHeight="1" x14ac:dyDescent="0.25">
      <c r="A1" s="359" t="s">
        <v>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187"/>
      <c r="N1" s="50"/>
    </row>
    <row r="2" spans="1:14" ht="8.25" customHeight="1" x14ac:dyDescent="0.2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7"/>
      <c r="N2" s="50"/>
    </row>
    <row r="3" spans="1:14" ht="14.25" customHeight="1" x14ac:dyDescent="0.2">
      <c r="A3" s="69" t="s">
        <v>120</v>
      </c>
      <c r="B3" s="50"/>
      <c r="C3" s="50"/>
      <c r="D3" s="50"/>
      <c r="E3" s="69" t="s">
        <v>117</v>
      </c>
      <c r="F3" s="50"/>
      <c r="G3" s="50"/>
      <c r="H3" s="189"/>
      <c r="I3" s="60"/>
      <c r="J3" s="62" t="s">
        <v>116</v>
      </c>
      <c r="K3" s="50"/>
      <c r="L3" s="50"/>
      <c r="M3" s="50"/>
      <c r="N3" s="50"/>
    </row>
    <row r="4" spans="1:14" ht="18.75" customHeight="1" x14ac:dyDescent="0.2">
      <c r="A4" s="190">
        <f>'podatki produkcije'!B6</f>
        <v>0</v>
      </c>
      <c r="B4" s="50"/>
      <c r="C4" s="143"/>
      <c r="D4" s="143"/>
      <c r="E4" s="190">
        <f>'podatki produkcije'!B8</f>
        <v>0</v>
      </c>
      <c r="F4" s="50"/>
      <c r="G4" s="143"/>
      <c r="H4" s="191"/>
      <c r="I4" s="192"/>
      <c r="J4" s="193">
        <f>'podatki produkcije'!B10</f>
        <v>0</v>
      </c>
      <c r="K4" s="143"/>
      <c r="L4" s="143"/>
      <c r="M4" s="50"/>
      <c r="N4" s="50"/>
    </row>
    <row r="5" spans="1:14" ht="12.75" customHeight="1" x14ac:dyDescent="0.25">
      <c r="A5" s="187"/>
      <c r="B5" s="50"/>
      <c r="C5" s="50"/>
      <c r="D5" s="50"/>
      <c r="E5" s="50"/>
      <c r="F5" s="50"/>
      <c r="G5" s="50"/>
      <c r="H5" s="360" t="s">
        <v>711</v>
      </c>
      <c r="I5" s="360" t="s">
        <v>260</v>
      </c>
      <c r="J5" s="362" t="s">
        <v>97</v>
      </c>
      <c r="K5" s="362" t="s">
        <v>237</v>
      </c>
      <c r="L5" s="362" t="s">
        <v>2</v>
      </c>
      <c r="M5" s="50"/>
      <c r="N5" s="50"/>
    </row>
    <row r="6" spans="1:14" ht="24" customHeight="1" x14ac:dyDescent="0.25">
      <c r="A6" s="187"/>
      <c r="B6" s="50"/>
      <c r="C6" s="50"/>
      <c r="D6" s="50"/>
      <c r="E6" s="50"/>
      <c r="F6" s="50"/>
      <c r="G6" s="50"/>
      <c r="H6" s="361"/>
      <c r="I6" s="361"/>
      <c r="J6" s="363"/>
      <c r="K6" s="363"/>
      <c r="L6" s="363"/>
      <c r="M6" s="50"/>
      <c r="N6" s="50"/>
    </row>
    <row r="7" spans="1:14" ht="15.75" x14ac:dyDescent="0.25">
      <c r="A7" s="114" t="s">
        <v>43</v>
      </c>
      <c r="B7" s="68"/>
      <c r="C7" s="194"/>
      <c r="D7" s="115" t="s">
        <v>305</v>
      </c>
      <c r="E7" s="115"/>
      <c r="F7" s="194"/>
      <c r="G7" s="195"/>
      <c r="H7" s="196">
        <v>800</v>
      </c>
      <c r="I7" s="116"/>
      <c r="J7" s="197">
        <f>IF(I7=" ",0,I7*H7)</f>
        <v>0</v>
      </c>
      <c r="K7" s="117">
        <f>0.22*J7</f>
        <v>0</v>
      </c>
      <c r="L7" s="117">
        <f>K7+J7</f>
        <v>0</v>
      </c>
      <c r="M7" s="50"/>
      <c r="N7" s="50"/>
    </row>
    <row r="8" spans="1:14" ht="15.75" x14ac:dyDescent="0.25">
      <c r="A8" s="114" t="s">
        <v>43</v>
      </c>
      <c r="B8" s="68"/>
      <c r="C8" s="194"/>
      <c r="D8" s="115" t="s">
        <v>306</v>
      </c>
      <c r="E8" s="115"/>
      <c r="F8" s="194"/>
      <c r="G8" s="195"/>
      <c r="H8" s="196">
        <v>400</v>
      </c>
      <c r="I8" s="116"/>
      <c r="J8" s="197">
        <f>IF(I8=" ",0,I8*H8)</f>
        <v>0</v>
      </c>
      <c r="K8" s="117">
        <f>0.22*J8</f>
        <v>0</v>
      </c>
      <c r="L8" s="117">
        <f>K8+J8</f>
        <v>0</v>
      </c>
      <c r="M8" s="50"/>
      <c r="N8" s="50"/>
    </row>
    <row r="9" spans="1:14" ht="9.75" customHeight="1" x14ac:dyDescent="0.25">
      <c r="A9" s="198"/>
      <c r="B9" s="68"/>
      <c r="C9" s="194"/>
      <c r="D9" s="115"/>
      <c r="E9" s="115"/>
      <c r="F9" s="194"/>
      <c r="G9" s="195"/>
      <c r="H9" s="199"/>
      <c r="I9" s="200"/>
      <c r="J9" s="201"/>
      <c r="K9" s="202"/>
      <c r="L9" s="202"/>
      <c r="M9" s="50"/>
      <c r="N9" s="50"/>
    </row>
    <row r="10" spans="1:14" ht="15.75" x14ac:dyDescent="0.25">
      <c r="A10" s="114" t="s">
        <v>44</v>
      </c>
      <c r="B10" s="68"/>
      <c r="C10" s="68"/>
      <c r="D10" s="115" t="s">
        <v>305</v>
      </c>
      <c r="E10" s="115"/>
      <c r="F10" s="68"/>
      <c r="G10" s="195"/>
      <c r="H10" s="203">
        <v>500</v>
      </c>
      <c r="I10" s="116"/>
      <c r="J10" s="197">
        <f>IF(I10=" ",0,I10*H10)</f>
        <v>0</v>
      </c>
      <c r="K10" s="117">
        <f>0.22*J10</f>
        <v>0</v>
      </c>
      <c r="L10" s="117">
        <f>K10+J10</f>
        <v>0</v>
      </c>
      <c r="M10" s="50"/>
      <c r="N10" s="50"/>
    </row>
    <row r="11" spans="1:14" ht="15.75" x14ac:dyDescent="0.25">
      <c r="A11" s="114" t="s">
        <v>44</v>
      </c>
      <c r="B11" s="68"/>
      <c r="C11" s="68"/>
      <c r="D11" s="115" t="s">
        <v>306</v>
      </c>
      <c r="E11" s="115"/>
      <c r="F11" s="68"/>
      <c r="G11" s="195"/>
      <c r="H11" s="203">
        <v>250</v>
      </c>
      <c r="I11" s="116"/>
      <c r="J11" s="197">
        <f>IF(I11=" ",0,I11*H11)</f>
        <v>0</v>
      </c>
      <c r="K11" s="117">
        <f>0.22*J11</f>
        <v>0</v>
      </c>
      <c r="L11" s="117">
        <f>K11+J11</f>
        <v>0</v>
      </c>
      <c r="M11" s="50"/>
      <c r="N11" s="50"/>
    </row>
    <row r="12" spans="1:14" ht="15" customHeight="1" x14ac:dyDescent="0.2">
      <c r="A12" s="69"/>
      <c r="B12" s="50"/>
      <c r="C12" s="204"/>
      <c r="D12" s="205"/>
      <c r="E12" s="205"/>
      <c r="F12" s="205"/>
      <c r="G12" s="50"/>
      <c r="H12" s="50"/>
      <c r="I12" s="206"/>
      <c r="J12" s="207"/>
      <c r="K12" s="208"/>
      <c r="L12" s="208"/>
      <c r="M12" s="50"/>
      <c r="N12" s="50"/>
    </row>
    <row r="13" spans="1:14" ht="14.25" customHeight="1" x14ac:dyDescent="0.25">
      <c r="A13" s="122" t="s">
        <v>54</v>
      </c>
      <c r="B13" s="50"/>
      <c r="C13" s="204"/>
      <c r="D13" s="205"/>
      <c r="E13" s="205"/>
      <c r="F13" s="205"/>
      <c r="G13" s="60"/>
      <c r="H13" s="61"/>
      <c r="I13" s="206"/>
      <c r="J13" s="60"/>
      <c r="K13" s="50"/>
      <c r="L13" s="50"/>
      <c r="M13" s="50"/>
      <c r="N13" s="50"/>
    </row>
    <row r="14" spans="1:14" x14ac:dyDescent="0.2">
      <c r="A14" s="77" t="s">
        <v>570</v>
      </c>
      <c r="B14" s="68"/>
      <c r="C14" s="194"/>
      <c r="D14" s="209"/>
      <c r="E14" s="209"/>
      <c r="F14" s="209"/>
      <c r="G14" s="195"/>
      <c r="H14" s="203">
        <v>74</v>
      </c>
      <c r="I14" s="116"/>
      <c r="J14" s="197">
        <f>IF(I14=" ",0,I14*H14)</f>
        <v>0</v>
      </c>
      <c r="K14" s="117">
        <f>0.22*J14</f>
        <v>0</v>
      </c>
      <c r="L14" s="117">
        <f>K14+J14</f>
        <v>0</v>
      </c>
      <c r="M14" s="50"/>
      <c r="N14" s="50"/>
    </row>
    <row r="15" spans="1:14" x14ac:dyDescent="0.2">
      <c r="A15" s="77" t="s">
        <v>571</v>
      </c>
      <c r="B15" s="68"/>
      <c r="C15" s="194"/>
      <c r="D15" s="209"/>
      <c r="E15" s="209"/>
      <c r="F15" s="209"/>
      <c r="G15" s="195"/>
      <c r="H15" s="203">
        <v>17</v>
      </c>
      <c r="I15" s="116"/>
      <c r="J15" s="197">
        <f>IF(I15=" ",0,I15*H15)</f>
        <v>0</v>
      </c>
      <c r="K15" s="117">
        <f>0.22*J15</f>
        <v>0</v>
      </c>
      <c r="L15" s="117">
        <f>K15+J15</f>
        <v>0</v>
      </c>
      <c r="M15" s="50"/>
      <c r="N15" s="50"/>
    </row>
    <row r="16" spans="1:14" x14ac:dyDescent="0.2">
      <c r="A16" s="77" t="s">
        <v>483</v>
      </c>
      <c r="B16" s="68"/>
      <c r="C16" s="194"/>
      <c r="D16" s="209"/>
      <c r="E16" s="209"/>
      <c r="F16" s="209"/>
      <c r="G16" s="210"/>
      <c r="H16" s="203">
        <v>4</v>
      </c>
      <c r="I16" s="116"/>
      <c r="J16" s="197">
        <f>IF(I16=" ",0,I16*H16)</f>
        <v>0</v>
      </c>
      <c r="K16" s="117">
        <f>0.22*J16</f>
        <v>0</v>
      </c>
      <c r="L16" s="117">
        <f>K16+J16</f>
        <v>0</v>
      </c>
      <c r="M16" s="50"/>
      <c r="N16" s="50"/>
    </row>
    <row r="17" spans="1:14" x14ac:dyDescent="0.2">
      <c r="A17" s="77" t="s">
        <v>528</v>
      </c>
      <c r="B17" s="68"/>
      <c r="C17" s="194"/>
      <c r="D17" s="209"/>
      <c r="E17" s="209"/>
      <c r="F17" s="209"/>
      <c r="G17" s="210"/>
      <c r="H17" s="203">
        <v>6</v>
      </c>
      <c r="I17" s="116"/>
      <c r="J17" s="197">
        <f>IF(I17=" ",0,I17*H17)</f>
        <v>0</v>
      </c>
      <c r="K17" s="117">
        <f>0.22*J17</f>
        <v>0</v>
      </c>
      <c r="L17" s="117">
        <f>K17+J17</f>
        <v>0</v>
      </c>
      <c r="M17" s="50"/>
      <c r="N17" s="50"/>
    </row>
    <row r="18" spans="1:14" x14ac:dyDescent="0.2">
      <c r="A18" s="77" t="s">
        <v>529</v>
      </c>
      <c r="B18" s="68"/>
      <c r="C18" s="194"/>
      <c r="D18" s="209"/>
      <c r="E18" s="209"/>
      <c r="F18" s="209"/>
      <c r="G18" s="210"/>
      <c r="H18" s="203">
        <v>6</v>
      </c>
      <c r="I18" s="116"/>
      <c r="J18" s="197">
        <f>IF(I18=" ",0,I18*H18)</f>
        <v>0</v>
      </c>
      <c r="K18" s="117">
        <f>0.22*J18</f>
        <v>0</v>
      </c>
      <c r="L18" s="117">
        <f>K18+J18</f>
        <v>0</v>
      </c>
      <c r="M18" s="50"/>
      <c r="N18" s="50"/>
    </row>
    <row r="19" spans="1:14" ht="14.25" customHeight="1" x14ac:dyDescent="0.2">
      <c r="A19" s="69"/>
      <c r="B19" s="50"/>
      <c r="C19" s="204"/>
      <c r="D19" s="205"/>
      <c r="E19" s="205"/>
      <c r="F19" s="205"/>
      <c r="G19" s="62"/>
      <c r="H19" s="69"/>
      <c r="I19" s="63"/>
      <c r="J19" s="211"/>
      <c r="K19" s="64"/>
      <c r="L19" s="64"/>
      <c r="M19" s="50"/>
      <c r="N19" s="50"/>
    </row>
    <row r="20" spans="1:14" ht="15.75" x14ac:dyDescent="0.25">
      <c r="A20" s="66" t="s">
        <v>55</v>
      </c>
      <c r="B20" s="212"/>
      <c r="C20" s="212"/>
      <c r="D20" s="212"/>
      <c r="E20" s="204"/>
      <c r="F20" s="204"/>
      <c r="G20" s="204"/>
      <c r="H20" s="69"/>
      <c r="I20" s="63"/>
      <c r="J20" s="213"/>
      <c r="K20" s="133"/>
      <c r="L20" s="133"/>
      <c r="M20" s="50"/>
      <c r="N20" s="50"/>
    </row>
    <row r="21" spans="1:14" x14ac:dyDescent="0.2">
      <c r="A21" s="183" t="s">
        <v>708</v>
      </c>
      <c r="B21" s="68"/>
      <c r="C21" s="68"/>
      <c r="D21" s="68"/>
      <c r="E21" s="68"/>
      <c r="F21" s="68"/>
      <c r="G21" s="68"/>
      <c r="H21" s="118">
        <v>6</v>
      </c>
      <c r="I21" s="116"/>
      <c r="J21" s="197">
        <f t="shared" ref="J21" si="0">IF(I21=" ",0,I21*H21)</f>
        <v>0</v>
      </c>
      <c r="K21" s="117">
        <f>0.22*J21</f>
        <v>0</v>
      </c>
      <c r="L21" s="117">
        <f>K21+J21</f>
        <v>0</v>
      </c>
      <c r="M21" s="50"/>
      <c r="N21" s="50"/>
    </row>
    <row r="22" spans="1:14" x14ac:dyDescent="0.2">
      <c r="A22" s="77" t="s">
        <v>56</v>
      </c>
      <c r="B22" s="68"/>
      <c r="C22" s="68"/>
      <c r="D22" s="68"/>
      <c r="E22" s="68"/>
      <c r="F22" s="68"/>
      <c r="G22" s="68"/>
      <c r="H22" s="118">
        <v>36</v>
      </c>
      <c r="I22" s="116"/>
      <c r="J22" s="197">
        <f t="shared" ref="J22:J40" si="1">IF(I22=" ",0,I22*H22)</f>
        <v>0</v>
      </c>
      <c r="K22" s="117">
        <f>0.22*J22</f>
        <v>0</v>
      </c>
      <c r="L22" s="117">
        <f>K22+J22</f>
        <v>0</v>
      </c>
      <c r="M22" s="50"/>
      <c r="N22" s="50"/>
    </row>
    <row r="23" spans="1:14" x14ac:dyDescent="0.2">
      <c r="A23" s="77" t="s">
        <v>57</v>
      </c>
      <c r="B23" s="68"/>
      <c r="C23" s="68"/>
      <c r="D23" s="68"/>
      <c r="E23" s="68"/>
      <c r="F23" s="68"/>
      <c r="G23" s="68"/>
      <c r="H23" s="214">
        <v>34</v>
      </c>
      <c r="I23" s="116"/>
      <c r="J23" s="197">
        <f t="shared" si="1"/>
        <v>0</v>
      </c>
      <c r="K23" s="117">
        <f t="shared" ref="K23:K43" si="2">0.22*J23</f>
        <v>0</v>
      </c>
      <c r="L23" s="117">
        <f t="shared" ref="L23:L40" si="3">K23+J23</f>
        <v>0</v>
      </c>
      <c r="M23" s="50"/>
      <c r="N23" s="50"/>
    </row>
    <row r="24" spans="1:14" x14ac:dyDescent="0.2">
      <c r="A24" s="77" t="s">
        <v>58</v>
      </c>
      <c r="B24" s="68"/>
      <c r="C24" s="68"/>
      <c r="D24" s="68"/>
      <c r="E24" s="68"/>
      <c r="F24" s="68"/>
      <c r="G24" s="68"/>
      <c r="H24" s="118">
        <v>34</v>
      </c>
      <c r="I24" s="116"/>
      <c r="J24" s="197">
        <f t="shared" si="1"/>
        <v>0</v>
      </c>
      <c r="K24" s="117">
        <f t="shared" si="2"/>
        <v>0</v>
      </c>
      <c r="L24" s="117">
        <f t="shared" si="3"/>
        <v>0</v>
      </c>
      <c r="M24" s="50"/>
      <c r="N24" s="50"/>
    </row>
    <row r="25" spans="1:14" x14ac:dyDescent="0.2">
      <c r="A25" s="77" t="s">
        <v>59</v>
      </c>
      <c r="B25" s="68"/>
      <c r="C25" s="68"/>
      <c r="D25" s="68"/>
      <c r="E25" s="68"/>
      <c r="F25" s="68"/>
      <c r="G25" s="68"/>
      <c r="H25" s="214">
        <v>28</v>
      </c>
      <c r="I25" s="116"/>
      <c r="J25" s="197">
        <f t="shared" si="1"/>
        <v>0</v>
      </c>
      <c r="K25" s="117">
        <f t="shared" si="2"/>
        <v>0</v>
      </c>
      <c r="L25" s="117">
        <f t="shared" si="3"/>
        <v>0</v>
      </c>
      <c r="M25" s="50"/>
      <c r="N25" s="50"/>
    </row>
    <row r="26" spans="1:14" x14ac:dyDescent="0.2">
      <c r="A26" s="77" t="s">
        <v>60</v>
      </c>
      <c r="B26" s="68"/>
      <c r="C26" s="68"/>
      <c r="D26" s="68"/>
      <c r="E26" s="68"/>
      <c r="F26" s="68"/>
      <c r="G26" s="68"/>
      <c r="H26" s="118">
        <v>30</v>
      </c>
      <c r="I26" s="116"/>
      <c r="J26" s="197">
        <f t="shared" si="1"/>
        <v>0</v>
      </c>
      <c r="K26" s="117">
        <f t="shared" si="2"/>
        <v>0</v>
      </c>
      <c r="L26" s="117">
        <f t="shared" si="3"/>
        <v>0</v>
      </c>
      <c r="M26" s="50"/>
      <c r="N26" s="50"/>
    </row>
    <row r="27" spans="1:14" x14ac:dyDescent="0.2">
      <c r="A27" s="77" t="s">
        <v>61</v>
      </c>
      <c r="B27" s="68"/>
      <c r="C27" s="68"/>
      <c r="D27" s="68"/>
      <c r="E27" s="68"/>
      <c r="F27" s="68"/>
      <c r="G27" s="68"/>
      <c r="H27" s="214">
        <v>7</v>
      </c>
      <c r="I27" s="116"/>
      <c r="J27" s="197">
        <f t="shared" si="1"/>
        <v>0</v>
      </c>
      <c r="K27" s="117">
        <f t="shared" si="2"/>
        <v>0</v>
      </c>
      <c r="L27" s="117">
        <f t="shared" si="3"/>
        <v>0</v>
      </c>
      <c r="M27" s="50"/>
      <c r="N27" s="50"/>
    </row>
    <row r="28" spans="1:14" x14ac:dyDescent="0.2">
      <c r="A28" s="77" t="s">
        <v>62</v>
      </c>
      <c r="B28" s="68"/>
      <c r="C28" s="68"/>
      <c r="D28" s="68"/>
      <c r="E28" s="68"/>
      <c r="F28" s="68"/>
      <c r="G28" s="68"/>
      <c r="H28" s="118">
        <v>7</v>
      </c>
      <c r="I28" s="116"/>
      <c r="J28" s="197">
        <f t="shared" si="1"/>
        <v>0</v>
      </c>
      <c r="K28" s="117">
        <f t="shared" si="2"/>
        <v>0</v>
      </c>
      <c r="L28" s="117">
        <f t="shared" si="3"/>
        <v>0</v>
      </c>
      <c r="M28" s="50"/>
      <c r="N28" s="50"/>
    </row>
    <row r="29" spans="1:14" x14ac:dyDescent="0.2">
      <c r="A29" s="77" t="s">
        <v>63</v>
      </c>
      <c r="B29" s="68"/>
      <c r="C29" s="68"/>
      <c r="D29" s="68"/>
      <c r="E29" s="68"/>
      <c r="F29" s="68"/>
      <c r="G29" s="68"/>
      <c r="H29" s="119">
        <v>13</v>
      </c>
      <c r="I29" s="116"/>
      <c r="J29" s="197">
        <f t="shared" si="1"/>
        <v>0</v>
      </c>
      <c r="K29" s="117">
        <f t="shared" si="2"/>
        <v>0</v>
      </c>
      <c r="L29" s="117">
        <f t="shared" si="3"/>
        <v>0</v>
      </c>
      <c r="M29" s="50"/>
      <c r="N29" s="50"/>
    </row>
    <row r="30" spans="1:14" x14ac:dyDescent="0.2">
      <c r="A30" s="77" t="s">
        <v>246</v>
      </c>
      <c r="B30" s="68"/>
      <c r="C30" s="68"/>
      <c r="D30" s="68"/>
      <c r="E30" s="68"/>
      <c r="F30" s="68"/>
      <c r="G30" s="68"/>
      <c r="H30" s="118">
        <v>25</v>
      </c>
      <c r="I30" s="116"/>
      <c r="J30" s="197">
        <f t="shared" si="1"/>
        <v>0</v>
      </c>
      <c r="K30" s="117">
        <f t="shared" si="2"/>
        <v>0</v>
      </c>
      <c r="L30" s="117">
        <f t="shared" si="3"/>
        <v>0</v>
      </c>
      <c r="M30" s="50"/>
      <c r="N30" s="50"/>
    </row>
    <row r="31" spans="1:14" x14ac:dyDescent="0.2">
      <c r="A31" s="77" t="s">
        <v>64</v>
      </c>
      <c r="B31" s="68"/>
      <c r="C31" s="68"/>
      <c r="D31" s="68"/>
      <c r="E31" s="68"/>
      <c r="F31" s="68"/>
      <c r="G31" s="68"/>
      <c r="H31" s="118">
        <v>7</v>
      </c>
      <c r="I31" s="116"/>
      <c r="J31" s="197">
        <f t="shared" si="1"/>
        <v>0</v>
      </c>
      <c r="K31" s="117">
        <f t="shared" si="2"/>
        <v>0</v>
      </c>
      <c r="L31" s="117">
        <f t="shared" si="3"/>
        <v>0</v>
      </c>
      <c r="M31" s="50"/>
      <c r="N31" s="50"/>
    </row>
    <row r="32" spans="1:14" x14ac:dyDescent="0.2">
      <c r="A32" s="77" t="s">
        <v>92</v>
      </c>
      <c r="B32" s="68"/>
      <c r="C32" s="68"/>
      <c r="D32" s="68"/>
      <c r="E32" s="68"/>
      <c r="F32" s="68"/>
      <c r="G32" s="68"/>
      <c r="H32" s="118">
        <v>8</v>
      </c>
      <c r="I32" s="116"/>
      <c r="J32" s="197">
        <f t="shared" si="1"/>
        <v>0</v>
      </c>
      <c r="K32" s="117">
        <f t="shared" si="2"/>
        <v>0</v>
      </c>
      <c r="L32" s="117">
        <f t="shared" si="3"/>
        <v>0</v>
      </c>
      <c r="M32" s="50"/>
      <c r="N32" s="50"/>
    </row>
    <row r="33" spans="1:14" x14ac:dyDescent="0.2">
      <c r="A33" s="77" t="s">
        <v>247</v>
      </c>
      <c r="B33" s="68"/>
      <c r="C33" s="68"/>
      <c r="D33" s="68"/>
      <c r="E33" s="68"/>
      <c r="F33" s="68"/>
      <c r="G33" s="68"/>
      <c r="H33" s="118">
        <v>16</v>
      </c>
      <c r="I33" s="116"/>
      <c r="J33" s="197">
        <f t="shared" si="1"/>
        <v>0</v>
      </c>
      <c r="K33" s="117">
        <f t="shared" si="2"/>
        <v>0</v>
      </c>
      <c r="L33" s="117">
        <f t="shared" si="3"/>
        <v>0</v>
      </c>
      <c r="M33" s="50"/>
      <c r="N33" s="50"/>
    </row>
    <row r="34" spans="1:14" x14ac:dyDescent="0.2">
      <c r="A34" s="77" t="s">
        <v>65</v>
      </c>
      <c r="B34" s="68"/>
      <c r="C34" s="68"/>
      <c r="D34" s="68"/>
      <c r="E34" s="68"/>
      <c r="F34" s="68"/>
      <c r="G34" s="68"/>
      <c r="H34" s="118">
        <v>71</v>
      </c>
      <c r="I34" s="116"/>
      <c r="J34" s="197">
        <f t="shared" si="1"/>
        <v>0</v>
      </c>
      <c r="K34" s="117">
        <f t="shared" si="2"/>
        <v>0</v>
      </c>
      <c r="L34" s="117">
        <f t="shared" si="3"/>
        <v>0</v>
      </c>
      <c r="M34" s="50"/>
      <c r="N34" s="50"/>
    </row>
    <row r="35" spans="1:14" x14ac:dyDescent="0.2">
      <c r="A35" s="77" t="s">
        <v>66</v>
      </c>
      <c r="B35" s="68"/>
      <c r="C35" s="68"/>
      <c r="D35" s="68"/>
      <c r="E35" s="68"/>
      <c r="F35" s="68"/>
      <c r="G35" s="68"/>
      <c r="H35" s="118">
        <v>19</v>
      </c>
      <c r="I35" s="116"/>
      <c r="J35" s="197">
        <f t="shared" si="1"/>
        <v>0</v>
      </c>
      <c r="K35" s="117">
        <f t="shared" si="2"/>
        <v>0</v>
      </c>
      <c r="L35" s="117">
        <f t="shared" si="3"/>
        <v>0</v>
      </c>
      <c r="M35" s="50"/>
      <c r="N35" s="50"/>
    </row>
    <row r="36" spans="1:14" x14ac:dyDescent="0.2">
      <c r="A36" s="77" t="s">
        <v>67</v>
      </c>
      <c r="B36" s="68"/>
      <c r="C36" s="68"/>
      <c r="D36" s="68"/>
      <c r="E36" s="68"/>
      <c r="F36" s="68"/>
      <c r="G36" s="68"/>
      <c r="H36" s="118">
        <v>7</v>
      </c>
      <c r="I36" s="116"/>
      <c r="J36" s="197">
        <f t="shared" si="1"/>
        <v>0</v>
      </c>
      <c r="K36" s="117">
        <f t="shared" si="2"/>
        <v>0</v>
      </c>
      <c r="L36" s="117">
        <f t="shared" si="3"/>
        <v>0</v>
      </c>
      <c r="M36" s="50"/>
      <c r="N36" s="50"/>
    </row>
    <row r="37" spans="1:14" x14ac:dyDescent="0.2">
      <c r="A37" s="77" t="s">
        <v>68</v>
      </c>
      <c r="B37" s="68"/>
      <c r="C37" s="68"/>
      <c r="D37" s="68"/>
      <c r="E37" s="68"/>
      <c r="F37" s="68"/>
      <c r="G37" s="68"/>
      <c r="H37" s="118">
        <v>6</v>
      </c>
      <c r="I37" s="116"/>
      <c r="J37" s="197">
        <f t="shared" si="1"/>
        <v>0</v>
      </c>
      <c r="K37" s="117">
        <f t="shared" si="2"/>
        <v>0</v>
      </c>
      <c r="L37" s="117">
        <f t="shared" si="3"/>
        <v>0</v>
      </c>
      <c r="M37" s="50"/>
      <c r="N37" s="50"/>
    </row>
    <row r="38" spans="1:14" x14ac:dyDescent="0.2">
      <c r="A38" s="77" t="s">
        <v>69</v>
      </c>
      <c r="B38" s="68"/>
      <c r="C38" s="68"/>
      <c r="D38" s="68"/>
      <c r="E38" s="68"/>
      <c r="F38" s="68"/>
      <c r="G38" s="68"/>
      <c r="H38" s="118">
        <v>6</v>
      </c>
      <c r="I38" s="116"/>
      <c r="J38" s="197">
        <f t="shared" si="1"/>
        <v>0</v>
      </c>
      <c r="K38" s="117">
        <f t="shared" si="2"/>
        <v>0</v>
      </c>
      <c r="L38" s="117">
        <f t="shared" si="3"/>
        <v>0</v>
      </c>
      <c r="M38" s="50"/>
      <c r="N38" s="50"/>
    </row>
    <row r="39" spans="1:14" x14ac:dyDescent="0.2">
      <c r="A39" s="77" t="s">
        <v>70</v>
      </c>
      <c r="B39" s="68"/>
      <c r="C39" s="68"/>
      <c r="D39" s="68"/>
      <c r="E39" s="68"/>
      <c r="F39" s="68"/>
      <c r="G39" s="68"/>
      <c r="H39" s="118">
        <v>11</v>
      </c>
      <c r="I39" s="116"/>
      <c r="J39" s="197">
        <f t="shared" si="1"/>
        <v>0</v>
      </c>
      <c r="K39" s="117">
        <f t="shared" si="2"/>
        <v>0</v>
      </c>
      <c r="L39" s="117">
        <f t="shared" si="3"/>
        <v>0</v>
      </c>
      <c r="M39" s="50"/>
      <c r="N39" s="50"/>
    </row>
    <row r="40" spans="1:14" x14ac:dyDescent="0.2">
      <c r="A40" s="77" t="s">
        <v>71</v>
      </c>
      <c r="B40" s="68"/>
      <c r="C40" s="68"/>
      <c r="D40" s="68"/>
      <c r="E40" s="68"/>
      <c r="F40" s="68"/>
      <c r="G40" s="68"/>
      <c r="H40" s="118">
        <v>25</v>
      </c>
      <c r="I40" s="116"/>
      <c r="J40" s="197">
        <f t="shared" si="1"/>
        <v>0</v>
      </c>
      <c r="K40" s="117">
        <f t="shared" si="2"/>
        <v>0</v>
      </c>
      <c r="L40" s="117">
        <f t="shared" si="3"/>
        <v>0</v>
      </c>
      <c r="M40" s="50"/>
      <c r="N40" s="50"/>
    </row>
    <row r="41" spans="1:14" x14ac:dyDescent="0.2">
      <c r="A41" s="77" t="s">
        <v>481</v>
      </c>
      <c r="B41" s="68"/>
      <c r="C41" s="68"/>
      <c r="D41" s="68"/>
      <c r="E41" s="68"/>
      <c r="F41" s="68"/>
      <c r="G41" s="68"/>
      <c r="H41" s="118">
        <v>14</v>
      </c>
      <c r="I41" s="116"/>
      <c r="J41" s="197">
        <f>IF(I41=" ",0,I41*H41)</f>
        <v>0</v>
      </c>
      <c r="K41" s="117">
        <f t="shared" si="2"/>
        <v>0</v>
      </c>
      <c r="L41" s="117">
        <f>K41+J41</f>
        <v>0</v>
      </c>
      <c r="M41" s="50"/>
      <c r="N41" s="50"/>
    </row>
    <row r="42" spans="1:14" x14ac:dyDescent="0.2">
      <c r="A42" s="77" t="s">
        <v>482</v>
      </c>
      <c r="B42" s="68"/>
      <c r="C42" s="68"/>
      <c r="D42" s="68"/>
      <c r="E42" s="68"/>
      <c r="F42" s="68"/>
      <c r="G42" s="120"/>
      <c r="H42" s="118">
        <v>14</v>
      </c>
      <c r="I42" s="116"/>
      <c r="J42" s="197">
        <f>IF(I42=" ",0,I42*H42)</f>
        <v>0</v>
      </c>
      <c r="K42" s="117">
        <f t="shared" si="2"/>
        <v>0</v>
      </c>
      <c r="L42" s="117">
        <f>K42+J42</f>
        <v>0</v>
      </c>
      <c r="M42" s="50"/>
      <c r="N42" s="50"/>
    </row>
    <row r="43" spans="1:14" x14ac:dyDescent="0.2">
      <c r="A43" s="77" t="s">
        <v>530</v>
      </c>
      <c r="B43" s="68"/>
      <c r="C43" s="68"/>
      <c r="D43" s="68"/>
      <c r="E43" s="68"/>
      <c r="F43" s="68"/>
      <c r="G43" s="68"/>
      <c r="H43" s="118">
        <v>16</v>
      </c>
      <c r="I43" s="116"/>
      <c r="J43" s="197">
        <f>IF(I43=" ",0,I43*H43)</f>
        <v>0</v>
      </c>
      <c r="K43" s="117">
        <f t="shared" si="2"/>
        <v>0</v>
      </c>
      <c r="L43" s="117">
        <f>K43+J43</f>
        <v>0</v>
      </c>
      <c r="M43" s="50"/>
      <c r="N43" s="50"/>
    </row>
    <row r="44" spans="1:14" x14ac:dyDescent="0.2">
      <c r="A44" s="77" t="s">
        <v>611</v>
      </c>
      <c r="B44" s="68"/>
      <c r="C44" s="68"/>
      <c r="D44" s="68"/>
      <c r="E44" s="68"/>
      <c r="F44" s="68"/>
      <c r="G44" s="68"/>
      <c r="H44" s="118">
        <v>16</v>
      </c>
      <c r="I44" s="116"/>
      <c r="J44" s="197">
        <f>IF(I44=" ",0,I44*H44)</f>
        <v>0</v>
      </c>
      <c r="K44" s="117">
        <f>0.22*J44</f>
        <v>0</v>
      </c>
      <c r="L44" s="117">
        <f>K44+J44</f>
        <v>0</v>
      </c>
      <c r="M44" s="50"/>
      <c r="N44" s="50"/>
    </row>
    <row r="45" spans="1:14" x14ac:dyDescent="0.2">
      <c r="A45" s="50"/>
      <c r="B45" s="50"/>
      <c r="C45" s="50"/>
      <c r="D45" s="50"/>
      <c r="E45" s="50"/>
      <c r="F45" s="50"/>
      <c r="G45" s="50"/>
      <c r="H45" s="50"/>
      <c r="I45" s="60"/>
      <c r="J45" s="60"/>
      <c r="K45" s="50"/>
      <c r="L45" s="50"/>
      <c r="M45" s="50"/>
      <c r="N45" s="50"/>
    </row>
    <row r="46" spans="1:14" ht="15.75" x14ac:dyDescent="0.25">
      <c r="A46" s="66" t="s">
        <v>72</v>
      </c>
      <c r="B46" s="212"/>
      <c r="C46" s="212"/>
      <c r="D46" s="212"/>
      <c r="E46" s="204"/>
      <c r="F46" s="204"/>
      <c r="G46" s="50"/>
      <c r="H46" s="215"/>
      <c r="I46" s="63"/>
      <c r="J46" s="213"/>
      <c r="K46" s="133"/>
      <c r="L46" s="133"/>
      <c r="M46" s="50"/>
      <c r="N46" s="50"/>
    </row>
    <row r="47" spans="1:14" x14ac:dyDescent="0.2">
      <c r="A47" s="77" t="s">
        <v>73</v>
      </c>
      <c r="B47" s="68"/>
      <c r="C47" s="68"/>
      <c r="D47" s="68"/>
      <c r="E47" s="68"/>
      <c r="F47" s="68"/>
      <c r="G47" s="68"/>
      <c r="H47" s="118">
        <v>16</v>
      </c>
      <c r="I47" s="116"/>
      <c r="J47" s="197">
        <f t="shared" ref="J47:J62" si="4">IF(I47=" ",0,I47*H47)</f>
        <v>0</v>
      </c>
      <c r="K47" s="117">
        <f>0.22*J47</f>
        <v>0</v>
      </c>
      <c r="L47" s="117">
        <f t="shared" ref="L47:L62" si="5">K47+J47</f>
        <v>0</v>
      </c>
      <c r="M47" s="50"/>
      <c r="N47" s="50"/>
    </row>
    <row r="48" spans="1:14" x14ac:dyDescent="0.2">
      <c r="A48" s="121" t="s">
        <v>74</v>
      </c>
      <c r="B48" s="67"/>
      <c r="C48" s="67"/>
      <c r="D48" s="67"/>
      <c r="E48" s="67"/>
      <c r="F48" s="67"/>
      <c r="G48" s="68"/>
      <c r="H48" s="118">
        <v>29</v>
      </c>
      <c r="I48" s="116"/>
      <c r="J48" s="197">
        <f t="shared" si="4"/>
        <v>0</v>
      </c>
      <c r="K48" s="117">
        <f t="shared" ref="K48:K62" si="6">0.22*J48</f>
        <v>0</v>
      </c>
      <c r="L48" s="117">
        <f t="shared" si="5"/>
        <v>0</v>
      </c>
      <c r="M48" s="50"/>
      <c r="N48" s="50"/>
    </row>
    <row r="49" spans="1:14" x14ac:dyDescent="0.2">
      <c r="A49" s="77" t="s">
        <v>75</v>
      </c>
      <c r="B49" s="68"/>
      <c r="C49" s="68"/>
      <c r="D49" s="68"/>
      <c r="E49" s="68"/>
      <c r="F49" s="68"/>
      <c r="G49" s="68"/>
      <c r="H49" s="118">
        <v>11</v>
      </c>
      <c r="I49" s="116"/>
      <c r="J49" s="197">
        <f t="shared" si="4"/>
        <v>0</v>
      </c>
      <c r="K49" s="117">
        <f t="shared" si="6"/>
        <v>0</v>
      </c>
      <c r="L49" s="117">
        <f t="shared" si="5"/>
        <v>0</v>
      </c>
      <c r="M49" s="50"/>
      <c r="N49" s="50"/>
    </row>
    <row r="50" spans="1:14" x14ac:dyDescent="0.2">
      <c r="A50" s="77" t="s">
        <v>321</v>
      </c>
      <c r="B50" s="68"/>
      <c r="C50" s="68"/>
      <c r="D50" s="68"/>
      <c r="E50" s="68"/>
      <c r="F50" s="68"/>
      <c r="G50" s="68"/>
      <c r="H50" s="118">
        <v>6</v>
      </c>
      <c r="I50" s="116"/>
      <c r="J50" s="197">
        <f t="shared" si="4"/>
        <v>0</v>
      </c>
      <c r="K50" s="117">
        <f t="shared" si="6"/>
        <v>0</v>
      </c>
      <c r="L50" s="117">
        <f t="shared" si="5"/>
        <v>0</v>
      </c>
      <c r="M50" s="50"/>
      <c r="N50" s="50"/>
    </row>
    <row r="51" spans="1:14" x14ac:dyDescent="0.2">
      <c r="A51" s="77" t="s">
        <v>322</v>
      </c>
      <c r="B51" s="68"/>
      <c r="C51" s="68"/>
      <c r="D51" s="68"/>
      <c r="E51" s="68"/>
      <c r="F51" s="68"/>
      <c r="G51" s="68"/>
      <c r="H51" s="118">
        <v>6</v>
      </c>
      <c r="I51" s="116"/>
      <c r="J51" s="197">
        <f t="shared" si="4"/>
        <v>0</v>
      </c>
      <c r="K51" s="117">
        <f t="shared" si="6"/>
        <v>0</v>
      </c>
      <c r="L51" s="117">
        <f t="shared" si="5"/>
        <v>0</v>
      </c>
      <c r="M51" s="50"/>
      <c r="N51" s="50"/>
    </row>
    <row r="52" spans="1:14" x14ac:dyDescent="0.2">
      <c r="A52" s="77" t="s">
        <v>572</v>
      </c>
      <c r="B52" s="68"/>
      <c r="C52" s="68"/>
      <c r="D52" s="68"/>
      <c r="E52" s="68"/>
      <c r="F52" s="68"/>
      <c r="G52" s="68"/>
      <c r="H52" s="118">
        <v>8</v>
      </c>
      <c r="I52" s="116"/>
      <c r="J52" s="197">
        <f>IF(I52=" ",0,I52*H52)</f>
        <v>0</v>
      </c>
      <c r="K52" s="117">
        <f t="shared" si="6"/>
        <v>0</v>
      </c>
      <c r="L52" s="117">
        <f>K52+J52</f>
        <v>0</v>
      </c>
      <c r="M52" s="50"/>
      <c r="N52" s="50"/>
    </row>
    <row r="53" spans="1:14" x14ac:dyDescent="0.2">
      <c r="A53" s="77" t="s">
        <v>573</v>
      </c>
      <c r="B53" s="68"/>
      <c r="C53" s="68"/>
      <c r="D53" s="68"/>
      <c r="E53" s="68"/>
      <c r="F53" s="68"/>
      <c r="G53" s="68"/>
      <c r="H53" s="118">
        <v>53</v>
      </c>
      <c r="I53" s="116"/>
      <c r="J53" s="197">
        <f>IF(I53=" ",0,I53*H53)</f>
        <v>0</v>
      </c>
      <c r="K53" s="117">
        <f t="shared" si="6"/>
        <v>0</v>
      </c>
      <c r="L53" s="117">
        <f>K53+J53</f>
        <v>0</v>
      </c>
      <c r="M53" s="50"/>
      <c r="N53" s="50"/>
    </row>
    <row r="54" spans="1:14" x14ac:dyDescent="0.2">
      <c r="A54" s="77" t="s">
        <v>574</v>
      </c>
      <c r="B54" s="68"/>
      <c r="C54" s="68"/>
      <c r="D54" s="68"/>
      <c r="E54" s="68"/>
      <c r="F54" s="68"/>
      <c r="G54" s="68"/>
      <c r="H54" s="118">
        <v>28</v>
      </c>
      <c r="I54" s="116"/>
      <c r="J54" s="197">
        <f>IF(I54=" ",0,I54*H54)</f>
        <v>0</v>
      </c>
      <c r="K54" s="117">
        <f t="shared" si="6"/>
        <v>0</v>
      </c>
      <c r="L54" s="117">
        <f>K54+J54</f>
        <v>0</v>
      </c>
      <c r="M54" s="50"/>
      <c r="N54" s="50"/>
    </row>
    <row r="55" spans="1:14" x14ac:dyDescent="0.2">
      <c r="A55" s="77" t="s">
        <v>323</v>
      </c>
      <c r="B55" s="68"/>
      <c r="C55" s="68"/>
      <c r="D55" s="68"/>
      <c r="E55" s="68"/>
      <c r="F55" s="68"/>
      <c r="G55" s="68"/>
      <c r="H55" s="118">
        <v>7</v>
      </c>
      <c r="I55" s="116"/>
      <c r="J55" s="197">
        <f t="shared" si="4"/>
        <v>0</v>
      </c>
      <c r="K55" s="117">
        <f t="shared" si="6"/>
        <v>0</v>
      </c>
      <c r="L55" s="117">
        <f t="shared" si="5"/>
        <v>0</v>
      </c>
      <c r="M55" s="50"/>
      <c r="N55" s="50"/>
    </row>
    <row r="56" spans="1:14" x14ac:dyDescent="0.2">
      <c r="A56" s="77" t="s">
        <v>575</v>
      </c>
      <c r="B56" s="68"/>
      <c r="C56" s="68"/>
      <c r="D56" s="68"/>
      <c r="E56" s="68"/>
      <c r="F56" s="68"/>
      <c r="G56" s="68"/>
      <c r="H56" s="118">
        <v>7</v>
      </c>
      <c r="I56" s="116"/>
      <c r="J56" s="197">
        <f>IF(I56=" ",0,I56*H56)</f>
        <v>0</v>
      </c>
      <c r="K56" s="117">
        <f t="shared" si="6"/>
        <v>0</v>
      </c>
      <c r="L56" s="117">
        <f>K56+J56</f>
        <v>0</v>
      </c>
      <c r="M56" s="50"/>
      <c r="N56" s="50"/>
    </row>
    <row r="57" spans="1:14" x14ac:dyDescent="0.2">
      <c r="A57" s="77" t="s">
        <v>576</v>
      </c>
      <c r="B57" s="68"/>
      <c r="C57" s="68"/>
      <c r="D57" s="68"/>
      <c r="E57" s="68"/>
      <c r="F57" s="68"/>
      <c r="G57" s="68"/>
      <c r="H57" s="118">
        <v>4</v>
      </c>
      <c r="I57" s="116"/>
      <c r="J57" s="197">
        <f>IF(I57=" ",0,I57*H57)</f>
        <v>0</v>
      </c>
      <c r="K57" s="117">
        <f t="shared" si="6"/>
        <v>0</v>
      </c>
      <c r="L57" s="117">
        <f>K57+J57</f>
        <v>0</v>
      </c>
      <c r="M57" s="50"/>
      <c r="N57" s="50"/>
    </row>
    <row r="58" spans="1:14" x14ac:dyDescent="0.2">
      <c r="A58" s="77" t="s">
        <v>531</v>
      </c>
      <c r="B58" s="68"/>
      <c r="C58" s="68"/>
      <c r="D58" s="68"/>
      <c r="E58" s="68"/>
      <c r="F58" s="68"/>
      <c r="G58" s="68"/>
      <c r="H58" s="118">
        <v>32</v>
      </c>
      <c r="I58" s="116"/>
      <c r="J58" s="197">
        <f>IF(I58=" ",0,I58*H58)</f>
        <v>0</v>
      </c>
      <c r="K58" s="117">
        <f t="shared" si="6"/>
        <v>0</v>
      </c>
      <c r="L58" s="117">
        <f>K58+J58</f>
        <v>0</v>
      </c>
      <c r="M58" s="50"/>
      <c r="N58" s="50"/>
    </row>
    <row r="59" spans="1:14" x14ac:dyDescent="0.2">
      <c r="A59" s="77" t="s">
        <v>577</v>
      </c>
      <c r="B59" s="68"/>
      <c r="C59" s="68"/>
      <c r="D59" s="68"/>
      <c r="E59" s="68"/>
      <c r="F59" s="68"/>
      <c r="G59" s="68"/>
      <c r="H59" s="118">
        <v>19</v>
      </c>
      <c r="I59" s="116"/>
      <c r="J59" s="197">
        <f>IF(I59=" ",0,I59*H59)</f>
        <v>0</v>
      </c>
      <c r="K59" s="117">
        <f t="shared" si="6"/>
        <v>0</v>
      </c>
      <c r="L59" s="117">
        <f>K59+J59</f>
        <v>0</v>
      </c>
      <c r="M59" s="50"/>
      <c r="N59" s="50"/>
    </row>
    <row r="60" spans="1:14" x14ac:dyDescent="0.2">
      <c r="A60" s="77" t="s">
        <v>578</v>
      </c>
      <c r="B60" s="68"/>
      <c r="C60" s="68"/>
      <c r="D60" s="68"/>
      <c r="E60" s="68"/>
      <c r="F60" s="68"/>
      <c r="G60" s="68"/>
      <c r="H60" s="118">
        <v>7</v>
      </c>
      <c r="I60" s="116"/>
      <c r="J60" s="197">
        <f>IF(I60=" ",0,I60*H60)</f>
        <v>0</v>
      </c>
      <c r="K60" s="117">
        <f t="shared" si="6"/>
        <v>0</v>
      </c>
      <c r="L60" s="117">
        <f>K60+J60</f>
        <v>0</v>
      </c>
      <c r="M60" s="50"/>
      <c r="N60" s="50"/>
    </row>
    <row r="61" spans="1:14" x14ac:dyDescent="0.2">
      <c r="A61" s="77" t="s">
        <v>579</v>
      </c>
      <c r="B61" s="68"/>
      <c r="C61" s="68"/>
      <c r="D61" s="68"/>
      <c r="E61" s="68"/>
      <c r="F61" s="68"/>
      <c r="G61" s="68"/>
      <c r="H61" s="118">
        <v>12</v>
      </c>
      <c r="I61" s="116"/>
      <c r="J61" s="197">
        <f t="shared" si="4"/>
        <v>0</v>
      </c>
      <c r="K61" s="117">
        <f t="shared" si="6"/>
        <v>0</v>
      </c>
      <c r="L61" s="117">
        <f t="shared" si="5"/>
        <v>0</v>
      </c>
      <c r="M61" s="50"/>
      <c r="N61" s="50"/>
    </row>
    <row r="62" spans="1:14" x14ac:dyDescent="0.2">
      <c r="A62" s="77" t="s">
        <v>580</v>
      </c>
      <c r="B62" s="68"/>
      <c r="C62" s="68"/>
      <c r="D62" s="68"/>
      <c r="E62" s="68"/>
      <c r="F62" s="68"/>
      <c r="G62" s="68"/>
      <c r="H62" s="118">
        <v>18</v>
      </c>
      <c r="I62" s="116"/>
      <c r="J62" s="197">
        <f t="shared" si="4"/>
        <v>0</v>
      </c>
      <c r="K62" s="117">
        <f t="shared" si="6"/>
        <v>0</v>
      </c>
      <c r="L62" s="117">
        <f t="shared" si="5"/>
        <v>0</v>
      </c>
      <c r="M62" s="50"/>
      <c r="N62" s="50"/>
    </row>
    <row r="63" spans="1:14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</row>
    <row r="64" spans="1:14" ht="15.75" x14ac:dyDescent="0.25">
      <c r="A64" s="122" t="s">
        <v>76</v>
      </c>
      <c r="B64" s="204"/>
      <c r="C64" s="204"/>
      <c r="D64" s="204"/>
      <c r="E64" s="204"/>
      <c r="F64" s="204"/>
      <c r="G64" s="204"/>
      <c r="H64" s="61"/>
      <c r="I64" s="206"/>
      <c r="J64" s="213"/>
      <c r="K64" s="133"/>
      <c r="L64" s="133"/>
      <c r="M64" s="50"/>
      <c r="N64" s="50"/>
    </row>
    <row r="65" spans="1:14" x14ac:dyDescent="0.2">
      <c r="A65" s="77" t="s">
        <v>77</v>
      </c>
      <c r="B65" s="68"/>
      <c r="C65" s="68"/>
      <c r="D65" s="68"/>
      <c r="E65" s="68"/>
      <c r="F65" s="68"/>
      <c r="G65" s="68"/>
      <c r="H65" s="118">
        <v>92</v>
      </c>
      <c r="I65" s="116"/>
      <c r="J65" s="197">
        <f>IF(I65=" ",0,I65*H65)</f>
        <v>0</v>
      </c>
      <c r="K65" s="117">
        <f>0.22*J65</f>
        <v>0</v>
      </c>
      <c r="L65" s="117">
        <f>K65+J65</f>
        <v>0</v>
      </c>
      <c r="M65" s="50"/>
      <c r="N65" s="50"/>
    </row>
    <row r="66" spans="1:14" x14ac:dyDescent="0.2">
      <c r="A66" s="77" t="s">
        <v>78</v>
      </c>
      <c r="B66" s="68"/>
      <c r="C66" s="68"/>
      <c r="D66" s="68"/>
      <c r="E66" s="68"/>
      <c r="F66" s="68"/>
      <c r="G66" s="68"/>
      <c r="H66" s="118">
        <v>44</v>
      </c>
      <c r="I66" s="116"/>
      <c r="J66" s="197">
        <f>IF(I66=" ",0,I66*H66)</f>
        <v>0</v>
      </c>
      <c r="K66" s="117">
        <f>0.22*J66</f>
        <v>0</v>
      </c>
      <c r="L66" s="117">
        <f>K66+J66</f>
        <v>0</v>
      </c>
      <c r="M66" s="50"/>
      <c r="N66" s="50"/>
    </row>
    <row r="67" spans="1:14" x14ac:dyDescent="0.2">
      <c r="A67" s="77" t="s">
        <v>79</v>
      </c>
      <c r="B67" s="68"/>
      <c r="C67" s="68"/>
      <c r="D67" s="68"/>
      <c r="E67" s="68"/>
      <c r="F67" s="68"/>
      <c r="G67" s="68"/>
      <c r="H67" s="118">
        <v>94</v>
      </c>
      <c r="I67" s="116"/>
      <c r="J67" s="197">
        <f>IF(I67=" ",0,I67*H67)</f>
        <v>0</v>
      </c>
      <c r="K67" s="117">
        <f>0.22*J67</f>
        <v>0</v>
      </c>
      <c r="L67" s="117">
        <f>K67+J67</f>
        <v>0</v>
      </c>
      <c r="M67" s="50"/>
      <c r="N67" s="50"/>
    </row>
    <row r="68" spans="1:14" x14ac:dyDescent="0.2">
      <c r="A68" s="77" t="s">
        <v>532</v>
      </c>
      <c r="B68" s="68"/>
      <c r="C68" s="68"/>
      <c r="D68" s="68"/>
      <c r="E68" s="68"/>
      <c r="F68" s="68"/>
      <c r="G68" s="68"/>
      <c r="H68" s="118">
        <v>44</v>
      </c>
      <c r="I68" s="116"/>
      <c r="J68" s="197">
        <f>IF(I68=" ",0,I68*H68)</f>
        <v>0</v>
      </c>
      <c r="K68" s="117">
        <f>0.22*J68</f>
        <v>0</v>
      </c>
      <c r="L68" s="117">
        <f>K68+J68</f>
        <v>0</v>
      </c>
      <c r="M68" s="50"/>
      <c r="N68" s="50"/>
    </row>
    <row r="69" spans="1:14" x14ac:dyDescent="0.2">
      <c r="A69" s="50"/>
      <c r="B69" s="50"/>
      <c r="C69" s="50"/>
      <c r="D69" s="50"/>
      <c r="E69" s="50"/>
      <c r="F69" s="50"/>
      <c r="G69" s="50"/>
      <c r="H69" s="58"/>
      <c r="I69" s="63"/>
      <c r="J69" s="211"/>
      <c r="K69" s="64"/>
      <c r="L69" s="64"/>
      <c r="M69" s="50"/>
      <c r="N69" s="50"/>
    </row>
    <row r="70" spans="1:14" x14ac:dyDescent="0.2">
      <c r="A70" s="50"/>
      <c r="B70" s="50"/>
      <c r="C70" s="50"/>
      <c r="D70" s="50"/>
      <c r="E70" s="50"/>
      <c r="F70" s="50"/>
      <c r="G70" s="50"/>
      <c r="H70" s="123" t="s">
        <v>20</v>
      </c>
      <c r="I70" s="116" t="s">
        <v>22</v>
      </c>
      <c r="J70" s="213"/>
      <c r="K70" s="133"/>
      <c r="L70" s="133"/>
      <c r="M70" s="50"/>
      <c r="N70" s="50"/>
    </row>
    <row r="71" spans="1:14" x14ac:dyDescent="0.2">
      <c r="A71" s="77" t="s">
        <v>21</v>
      </c>
      <c r="B71" s="68"/>
      <c r="C71" s="68"/>
      <c r="D71" s="68"/>
      <c r="E71" s="68"/>
      <c r="F71" s="68"/>
      <c r="G71" s="68"/>
      <c r="H71" s="118">
        <v>10</v>
      </c>
      <c r="I71" s="216"/>
      <c r="J71" s="197">
        <f>IF(I71=" ",0,I71*H71)</f>
        <v>0</v>
      </c>
      <c r="K71" s="117">
        <f>0.22*J71</f>
        <v>0</v>
      </c>
      <c r="L71" s="117">
        <f>K71+J71</f>
        <v>0</v>
      </c>
      <c r="M71" s="50"/>
      <c r="N71" s="50"/>
    </row>
    <row r="72" spans="1:14" x14ac:dyDescent="0.2">
      <c r="A72" s="50"/>
      <c r="B72" s="50"/>
      <c r="C72" s="50"/>
      <c r="D72" s="50"/>
      <c r="E72" s="50"/>
      <c r="F72" s="50"/>
      <c r="G72" s="50"/>
      <c r="H72" s="58"/>
      <c r="I72" s="206"/>
      <c r="J72" s="217"/>
      <c r="K72" s="218"/>
      <c r="L72" s="218"/>
      <c r="M72" s="50"/>
      <c r="N72" s="50"/>
    </row>
    <row r="73" spans="1:14" ht="15" x14ac:dyDescent="0.25">
      <c r="A73" s="87" t="s">
        <v>45</v>
      </c>
      <c r="B73" s="50"/>
      <c r="C73" s="204"/>
      <c r="D73" s="205"/>
      <c r="E73" s="205"/>
      <c r="F73" s="205"/>
      <c r="G73" s="60"/>
      <c r="H73" s="50"/>
      <c r="I73" s="206"/>
      <c r="J73" s="207"/>
      <c r="K73" s="208"/>
      <c r="L73" s="208"/>
      <c r="M73" s="50"/>
      <c r="N73" s="50"/>
    </row>
    <row r="74" spans="1:14" x14ac:dyDescent="0.2">
      <c r="A74" s="77" t="s">
        <v>46</v>
      </c>
      <c r="B74" s="68"/>
      <c r="C74" s="194"/>
      <c r="D74" s="209"/>
      <c r="E74" s="209"/>
      <c r="F74" s="209"/>
      <c r="G74" s="195"/>
      <c r="H74" s="118">
        <v>2</v>
      </c>
      <c r="I74" s="216"/>
      <c r="J74" s="197">
        <f t="shared" ref="J74:J82" si="7">IF(I74=" ",0,I74*H74)</f>
        <v>0</v>
      </c>
      <c r="K74" s="117">
        <f>0.22*J74</f>
        <v>0</v>
      </c>
      <c r="L74" s="117">
        <f t="shared" ref="L74:L82" si="8">K74+J74</f>
        <v>0</v>
      </c>
      <c r="M74" s="50"/>
      <c r="N74" s="50"/>
    </row>
    <row r="75" spans="1:14" x14ac:dyDescent="0.2">
      <c r="A75" s="77" t="s">
        <v>47</v>
      </c>
      <c r="B75" s="68"/>
      <c r="C75" s="194"/>
      <c r="D75" s="209"/>
      <c r="E75" s="209"/>
      <c r="F75" s="209"/>
      <c r="G75" s="195"/>
      <c r="H75" s="118">
        <v>3</v>
      </c>
      <c r="I75" s="216"/>
      <c r="J75" s="197">
        <f t="shared" si="7"/>
        <v>0</v>
      </c>
      <c r="K75" s="117">
        <f>0.22*J75</f>
        <v>0</v>
      </c>
      <c r="L75" s="117">
        <f t="shared" si="8"/>
        <v>0</v>
      </c>
      <c r="M75" s="50"/>
      <c r="N75" s="50"/>
    </row>
    <row r="76" spans="1:14" x14ac:dyDescent="0.2">
      <c r="A76" s="77" t="s">
        <v>48</v>
      </c>
      <c r="B76" s="68"/>
      <c r="C76" s="194"/>
      <c r="D76" s="209"/>
      <c r="E76" s="209"/>
      <c r="F76" s="209"/>
      <c r="G76" s="195"/>
      <c r="H76" s="123" t="s">
        <v>265</v>
      </c>
      <c r="I76" s="219"/>
      <c r="J76" s="123" t="s">
        <v>5</v>
      </c>
      <c r="K76" s="123" t="s">
        <v>5</v>
      </c>
      <c r="L76" s="123" t="s">
        <v>5</v>
      </c>
      <c r="M76" s="50"/>
      <c r="N76" s="50"/>
    </row>
    <row r="77" spans="1:14" x14ac:dyDescent="0.2">
      <c r="A77" s="77" t="s">
        <v>49</v>
      </c>
      <c r="B77" s="68"/>
      <c r="C77" s="194"/>
      <c r="D77" s="194"/>
      <c r="E77" s="212"/>
      <c r="F77" s="212"/>
      <c r="G77" s="220"/>
      <c r="H77" s="123" t="s">
        <v>265</v>
      </c>
      <c r="I77" s="219"/>
      <c r="J77" s="123" t="s">
        <v>5</v>
      </c>
      <c r="K77" s="123" t="s">
        <v>5</v>
      </c>
      <c r="L77" s="123" t="s">
        <v>5</v>
      </c>
      <c r="M77" s="50"/>
      <c r="N77" s="50"/>
    </row>
    <row r="78" spans="1:14" x14ac:dyDescent="0.2">
      <c r="A78" s="77" t="s">
        <v>50</v>
      </c>
      <c r="B78" s="68"/>
      <c r="C78" s="194"/>
      <c r="D78" s="194"/>
      <c r="E78" s="194"/>
      <c r="F78" s="194"/>
      <c r="G78" s="195"/>
      <c r="H78" s="123">
        <v>7.0000000000000007E-2</v>
      </c>
      <c r="I78" s="116"/>
      <c r="J78" s="197">
        <f t="shared" si="7"/>
        <v>0</v>
      </c>
      <c r="K78" s="117">
        <f>0.22*J78</f>
        <v>0</v>
      </c>
      <c r="L78" s="117">
        <f t="shared" si="8"/>
        <v>0</v>
      </c>
      <c r="M78" s="50"/>
      <c r="N78" s="50"/>
    </row>
    <row r="79" spans="1:14" x14ac:dyDescent="0.2">
      <c r="A79" s="77" t="s">
        <v>51</v>
      </c>
      <c r="B79" s="68"/>
      <c r="C79" s="194"/>
      <c r="D79" s="194"/>
      <c r="E79" s="194"/>
      <c r="F79" s="194"/>
      <c r="G79" s="195"/>
      <c r="H79" s="123">
        <v>0.15</v>
      </c>
      <c r="I79" s="116"/>
      <c r="J79" s="197">
        <f t="shared" si="7"/>
        <v>0</v>
      </c>
      <c r="K79" s="117">
        <f>0.22*J79</f>
        <v>0</v>
      </c>
      <c r="L79" s="117">
        <f t="shared" si="8"/>
        <v>0</v>
      </c>
      <c r="M79" s="50"/>
      <c r="N79" s="50"/>
    </row>
    <row r="80" spans="1:14" x14ac:dyDescent="0.2">
      <c r="A80" s="77" t="s">
        <v>52</v>
      </c>
      <c r="B80" s="68"/>
      <c r="C80" s="194"/>
      <c r="D80" s="194"/>
      <c r="E80" s="194"/>
      <c r="F80" s="194"/>
      <c r="G80" s="195"/>
      <c r="H80" s="124">
        <v>27</v>
      </c>
      <c r="I80" s="116"/>
      <c r="J80" s="197">
        <f t="shared" si="7"/>
        <v>0</v>
      </c>
      <c r="K80" s="117">
        <f>0.22*J80</f>
        <v>0</v>
      </c>
      <c r="L80" s="117">
        <f t="shared" si="8"/>
        <v>0</v>
      </c>
      <c r="M80" s="50"/>
      <c r="N80" s="50"/>
    </row>
    <row r="81" spans="1:14" x14ac:dyDescent="0.2">
      <c r="A81" s="77" t="s">
        <v>53</v>
      </c>
      <c r="B81" s="68"/>
      <c r="C81" s="194"/>
      <c r="D81" s="194"/>
      <c r="E81" s="194"/>
      <c r="F81" s="194"/>
      <c r="G81" s="195"/>
      <c r="H81" s="203">
        <v>16</v>
      </c>
      <c r="I81" s="116"/>
      <c r="J81" s="197">
        <f t="shared" si="7"/>
        <v>0</v>
      </c>
      <c r="K81" s="117">
        <f>0.22*J81</f>
        <v>0</v>
      </c>
      <c r="L81" s="117">
        <f t="shared" si="8"/>
        <v>0</v>
      </c>
      <c r="M81" s="50"/>
      <c r="N81" s="50"/>
    </row>
    <row r="82" spans="1:14" x14ac:dyDescent="0.2">
      <c r="A82" s="77" t="s">
        <v>569</v>
      </c>
      <c r="B82" s="68"/>
      <c r="C82" s="194"/>
      <c r="D82" s="194"/>
      <c r="E82" s="194"/>
      <c r="F82" s="194"/>
      <c r="G82" s="195"/>
      <c r="H82" s="124">
        <v>27</v>
      </c>
      <c r="I82" s="116"/>
      <c r="J82" s="197">
        <f t="shared" si="7"/>
        <v>0</v>
      </c>
      <c r="K82" s="117">
        <f>0.22*J82</f>
        <v>0</v>
      </c>
      <c r="L82" s="117">
        <f t="shared" si="8"/>
        <v>0</v>
      </c>
      <c r="M82" s="50"/>
      <c r="N82" s="50"/>
    </row>
    <row r="83" spans="1:14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1:14" ht="41.25" customHeight="1" x14ac:dyDescent="0.25">
      <c r="A84" s="87" t="s">
        <v>598</v>
      </c>
      <c r="B84" s="50"/>
      <c r="C84" s="204"/>
      <c r="D84" s="204"/>
      <c r="E84" s="204"/>
      <c r="F84" s="204"/>
      <c r="G84" s="60"/>
      <c r="H84" s="340" t="s">
        <v>712</v>
      </c>
      <c r="I84" s="116" t="s">
        <v>112</v>
      </c>
      <c r="J84" s="62"/>
      <c r="K84" s="62"/>
      <c r="L84" s="62"/>
      <c r="M84" s="50"/>
      <c r="N84" s="50"/>
    </row>
    <row r="85" spans="1:14" x14ac:dyDescent="0.2">
      <c r="A85" s="77" t="s">
        <v>599</v>
      </c>
      <c r="B85" s="68"/>
      <c r="C85" s="194"/>
      <c r="D85" s="209"/>
      <c r="E85" s="209"/>
      <c r="F85" s="209"/>
      <c r="G85" s="195"/>
      <c r="H85" s="118">
        <v>17</v>
      </c>
      <c r="I85" s="216"/>
      <c r="J85" s="197">
        <f>IF(I85=" ",0,I85*H85)</f>
        <v>0</v>
      </c>
      <c r="K85" s="117">
        <f>0.22*J85</f>
        <v>0</v>
      </c>
      <c r="L85" s="117">
        <f>K85+J85</f>
        <v>0</v>
      </c>
      <c r="M85" s="50"/>
      <c r="N85" s="50"/>
    </row>
    <row r="86" spans="1:14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ht="44.25" customHeight="1" x14ac:dyDescent="0.25">
      <c r="A87" s="87" t="s">
        <v>266</v>
      </c>
      <c r="B87" s="50"/>
      <c r="C87" s="204"/>
      <c r="D87" s="204"/>
      <c r="E87" s="204"/>
      <c r="F87" s="204"/>
      <c r="G87" s="60"/>
      <c r="H87" s="340" t="s">
        <v>712</v>
      </c>
      <c r="I87" s="116" t="s">
        <v>112</v>
      </c>
      <c r="J87" s="62"/>
      <c r="K87" s="62"/>
      <c r="L87" s="62"/>
      <c r="M87" s="50"/>
      <c r="N87" s="50"/>
    </row>
    <row r="88" spans="1:14" x14ac:dyDescent="0.2">
      <c r="A88" s="77" t="s">
        <v>267</v>
      </c>
      <c r="B88" s="68"/>
      <c r="C88" s="194"/>
      <c r="D88" s="209"/>
      <c r="E88" s="209"/>
      <c r="F88" s="209"/>
      <c r="G88" s="195"/>
      <c r="H88" s="118">
        <v>23</v>
      </c>
      <c r="I88" s="216"/>
      <c r="J88" s="197">
        <f>IF(I88=" ",0,I88*H88)</f>
        <v>0</v>
      </c>
      <c r="K88" s="117">
        <f>0.22*J88</f>
        <v>0</v>
      </c>
      <c r="L88" s="117">
        <f>K88+J88</f>
        <v>0</v>
      </c>
      <c r="M88" s="50"/>
      <c r="N88" s="50"/>
    </row>
    <row r="89" spans="1:14" x14ac:dyDescent="0.2">
      <c r="A89" s="50"/>
      <c r="B89" s="50"/>
      <c r="C89" s="204"/>
      <c r="D89" s="205"/>
      <c r="E89" s="205"/>
      <c r="F89" s="205"/>
      <c r="G89" s="60"/>
      <c r="H89" s="58"/>
      <c r="I89" s="206"/>
      <c r="J89" s="211"/>
      <c r="K89" s="64"/>
      <c r="L89" s="64"/>
      <c r="M89" s="50"/>
      <c r="N89" s="50"/>
    </row>
    <row r="90" spans="1:14" ht="39.75" customHeight="1" x14ac:dyDescent="0.25">
      <c r="A90" s="87" t="s">
        <v>533</v>
      </c>
      <c r="B90" s="87"/>
      <c r="C90" s="204"/>
      <c r="D90" s="205"/>
      <c r="E90" s="205"/>
      <c r="F90" s="205"/>
      <c r="G90" s="60"/>
      <c r="H90" s="340" t="s">
        <v>712</v>
      </c>
      <c r="I90" s="116" t="s">
        <v>112</v>
      </c>
      <c r="J90" s="211"/>
      <c r="K90" s="64"/>
      <c r="L90" s="64"/>
      <c r="M90" s="50"/>
      <c r="N90" s="50"/>
    </row>
    <row r="91" spans="1:14" x14ac:dyDescent="0.2">
      <c r="A91" s="77" t="s">
        <v>534</v>
      </c>
      <c r="B91" s="68"/>
      <c r="C91" s="68"/>
      <c r="D91" s="209"/>
      <c r="E91" s="209"/>
      <c r="F91" s="209"/>
      <c r="G91" s="195"/>
      <c r="H91" s="118">
        <v>5</v>
      </c>
      <c r="I91" s="216"/>
      <c r="J91" s="197">
        <f>IF(I91=" ",0,I91*H91)</f>
        <v>0</v>
      </c>
      <c r="K91" s="117">
        <f>0.22*J91</f>
        <v>0</v>
      </c>
      <c r="L91" s="117">
        <f>K91+J91</f>
        <v>0</v>
      </c>
      <c r="M91" s="50"/>
      <c r="N91" s="50"/>
    </row>
    <row r="92" spans="1:14" ht="13.5" thickBot="1" x14ac:dyDescent="0.25">
      <c r="A92" s="50"/>
      <c r="B92" s="50"/>
      <c r="C92" s="204"/>
      <c r="D92" s="205"/>
      <c r="E92" s="205"/>
      <c r="F92" s="205"/>
      <c r="G92" s="60"/>
      <c r="H92" s="58"/>
      <c r="I92" s="206"/>
      <c r="J92" s="211"/>
      <c r="K92" s="64"/>
      <c r="L92" s="64"/>
      <c r="M92" s="50"/>
      <c r="N92" s="50"/>
    </row>
    <row r="93" spans="1:14" ht="19.5" customHeight="1" thickBot="1" x14ac:dyDescent="0.3">
      <c r="A93" s="50"/>
      <c r="B93" s="50"/>
      <c r="C93" s="50"/>
      <c r="D93" s="50"/>
      <c r="E93" s="50"/>
      <c r="F93" s="50"/>
      <c r="G93" s="50"/>
      <c r="H93" s="50"/>
      <c r="I93" s="60"/>
      <c r="J93" s="321" t="s">
        <v>236</v>
      </c>
      <c r="K93" s="321" t="s">
        <v>237</v>
      </c>
      <c r="L93" s="322" t="s">
        <v>113</v>
      </c>
      <c r="M93" s="50"/>
      <c r="N93" s="50"/>
    </row>
    <row r="94" spans="1:14" ht="16.5" thickBot="1" x14ac:dyDescent="0.3">
      <c r="A94" s="72" t="s">
        <v>325</v>
      </c>
      <c r="B94" s="73"/>
      <c r="C94" s="73"/>
      <c r="D94" s="73"/>
      <c r="E94" s="73"/>
      <c r="F94" s="73"/>
      <c r="G94" s="73"/>
      <c r="H94" s="73"/>
      <c r="I94" s="84"/>
      <c r="J94" s="221">
        <f>SUM(J7:J91)</f>
        <v>0</v>
      </c>
      <c r="K94" s="76">
        <f>SUM(K7:K91)</f>
        <v>0</v>
      </c>
      <c r="L94" s="76">
        <f>SUM(L7:L91)</f>
        <v>0</v>
      </c>
      <c r="M94" s="50"/>
      <c r="N94" s="50"/>
    </row>
    <row r="95" spans="1:14" x14ac:dyDescent="0.2">
      <c r="A95" s="50"/>
      <c r="B95" s="204"/>
      <c r="C95" s="204"/>
      <c r="D95" s="204"/>
      <c r="E95" s="204"/>
      <c r="F95" s="204"/>
      <c r="G95" s="204"/>
      <c r="H95" s="218"/>
      <c r="I95" s="60"/>
      <c r="J95" s="60"/>
      <c r="K95" s="50"/>
      <c r="L95" s="50"/>
      <c r="M95" s="50"/>
      <c r="N95" s="50"/>
    </row>
    <row r="96" spans="1:14" x14ac:dyDescent="0.2">
      <c r="A96" s="50"/>
      <c r="B96" s="204"/>
      <c r="C96" s="204"/>
      <c r="D96" s="204"/>
      <c r="E96" s="204"/>
      <c r="F96" s="204"/>
      <c r="G96" s="204"/>
      <c r="H96" s="218"/>
      <c r="I96" s="60"/>
      <c r="J96" s="60"/>
      <c r="K96" s="50"/>
      <c r="L96" s="50"/>
      <c r="M96" s="50"/>
      <c r="N96" s="50"/>
    </row>
    <row r="97" spans="1:14" x14ac:dyDescent="0.2">
      <c r="A97" s="94"/>
      <c r="B97" s="204"/>
      <c r="C97" s="204"/>
      <c r="D97" s="204"/>
      <c r="E97" s="204"/>
      <c r="F97" s="204"/>
      <c r="G97" s="204"/>
      <c r="H97" s="204"/>
      <c r="I97" s="60"/>
      <c r="J97" s="60"/>
      <c r="K97" s="50"/>
      <c r="L97" s="50"/>
      <c r="M97" s="50"/>
      <c r="N97" s="50"/>
    </row>
    <row r="98" spans="1:14" x14ac:dyDescent="0.2">
      <c r="A98" s="50"/>
      <c r="B98" s="50"/>
      <c r="C98" s="50"/>
      <c r="D98" s="50"/>
      <c r="E98" s="50"/>
      <c r="F98" s="50"/>
      <c r="G98" s="50"/>
      <c r="H98" s="222"/>
      <c r="I98" s="60"/>
      <c r="J98" s="60"/>
      <c r="K98" s="50"/>
      <c r="L98" s="50"/>
      <c r="M98" s="50"/>
      <c r="N98" s="50"/>
    </row>
    <row r="99" spans="1:14" x14ac:dyDescent="0.2">
      <c r="A99" s="50"/>
      <c r="B99" s="50"/>
      <c r="C99" s="50"/>
      <c r="D99" s="50"/>
      <c r="E99" s="50"/>
      <c r="F99" s="50"/>
      <c r="G99" s="50"/>
      <c r="H99" s="222"/>
      <c r="I99" s="60"/>
      <c r="J99" s="60"/>
      <c r="K99" s="50"/>
      <c r="L99" s="50"/>
      <c r="M99" s="50"/>
      <c r="N99" s="50"/>
    </row>
    <row r="100" spans="1:14" x14ac:dyDescent="0.2">
      <c r="A100" s="50"/>
      <c r="B100" s="50"/>
      <c r="C100" s="50"/>
      <c r="D100" s="50"/>
      <c r="E100" s="50"/>
      <c r="F100" s="50"/>
      <c r="G100" s="50"/>
      <c r="H100" s="222"/>
      <c r="I100" s="60"/>
      <c r="J100" s="60"/>
      <c r="K100" s="50"/>
      <c r="L100" s="50"/>
      <c r="M100" s="50"/>
      <c r="N100" s="50"/>
    </row>
    <row r="101" spans="1:14" x14ac:dyDescent="0.2">
      <c r="A101" s="179"/>
      <c r="H101" s="182"/>
    </row>
    <row r="103" spans="1:14" x14ac:dyDescent="0.2">
      <c r="H103" s="180"/>
    </row>
    <row r="104" spans="1:14" x14ac:dyDescent="0.2">
      <c r="A104" s="179"/>
      <c r="H104" s="180"/>
    </row>
    <row r="105" spans="1:14" x14ac:dyDescent="0.2">
      <c r="H105" s="180"/>
    </row>
    <row r="106" spans="1:14" x14ac:dyDescent="0.2">
      <c r="H106" s="180"/>
    </row>
    <row r="107" spans="1:14" x14ac:dyDescent="0.2">
      <c r="H107" s="180"/>
    </row>
    <row r="108" spans="1:14" x14ac:dyDescent="0.2">
      <c r="H108" s="180"/>
    </row>
  </sheetData>
  <sheetProtection selectLockedCells="1"/>
  <mergeCells count="6">
    <mergeCell ref="A1:L1"/>
    <mergeCell ref="I5:I6"/>
    <mergeCell ref="J5:J6"/>
    <mergeCell ref="H5:H6"/>
    <mergeCell ref="K5:K6"/>
    <mergeCell ref="L5:L6"/>
  </mergeCells>
  <phoneticPr fontId="1" type="noConversion"/>
  <pageMargins left="1" right="1" top="1" bottom="1" header="0.5" footer="0.5"/>
  <pageSetup paperSize="9" scale="91" orientation="landscape" horizontalDpi="4294967293" r:id="rId1"/>
  <headerFooter alignWithMargins="0"/>
  <rowBreaks count="2" manualBreakCount="2">
    <brk id="36" max="11" man="1"/>
    <brk id="7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8"/>
  <dimension ref="A1:K20"/>
  <sheetViews>
    <sheetView view="pageBreakPreview" zoomScaleNormal="100" zoomScaleSheetLayoutView="100" workbookViewId="0">
      <selection activeCell="I24" sqref="I24"/>
    </sheetView>
  </sheetViews>
  <sheetFormatPr defaultColWidth="9.140625" defaultRowHeight="12.75" x14ac:dyDescent="0.2"/>
  <cols>
    <col min="1" max="2" width="8.5703125" style="27" customWidth="1"/>
    <col min="3" max="5" width="9.140625" style="1"/>
    <col min="6" max="6" width="11.7109375" style="1" customWidth="1"/>
    <col min="7" max="7" width="9.140625" style="22"/>
    <col min="8" max="8" width="8.5703125" style="22" customWidth="1"/>
    <col min="9" max="9" width="15.85546875" style="1" customWidth="1"/>
    <col min="10" max="10" width="13.42578125" style="1" customWidth="1"/>
    <col min="11" max="11" width="19.140625" style="1" customWidth="1"/>
    <col min="12" max="16384" width="9.140625" style="1"/>
  </cols>
  <sheetData>
    <row r="1" spans="1:11" s="16" customFormat="1" ht="21.75" customHeight="1" x14ac:dyDescent="0.25">
      <c r="A1" s="359" t="s">
        <v>244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s="5" customFormat="1" x14ac:dyDescent="0.2">
      <c r="G2" s="17"/>
      <c r="H2" s="17"/>
    </row>
    <row r="3" spans="1:11" s="5" customFormat="1" x14ac:dyDescent="0.2">
      <c r="A3" s="18" t="s">
        <v>120</v>
      </c>
      <c r="C3" s="18"/>
      <c r="D3" s="18"/>
      <c r="F3" s="18" t="s">
        <v>117</v>
      </c>
      <c r="G3" s="19"/>
      <c r="H3" s="19"/>
      <c r="I3" s="46" t="s">
        <v>116</v>
      </c>
    </row>
    <row r="4" spans="1:11" s="5" customFormat="1" x14ac:dyDescent="0.2">
      <c r="A4" s="20">
        <f>'podatki produkcije'!B6</f>
        <v>0</v>
      </c>
      <c r="F4" s="20">
        <f>'podatki produkcije'!B8</f>
        <v>0</v>
      </c>
      <c r="G4" s="17"/>
      <c r="H4" s="17"/>
      <c r="I4" s="47">
        <f>'podatki produkcije'!B10</f>
        <v>0</v>
      </c>
    </row>
    <row r="5" spans="1:11" s="5" customFormat="1" x14ac:dyDescent="0.2">
      <c r="A5" s="61"/>
      <c r="B5" s="61"/>
      <c r="C5" s="61"/>
      <c r="D5" s="61"/>
      <c r="E5" s="61"/>
      <c r="F5" s="61"/>
      <c r="G5" s="89"/>
      <c r="H5" s="89"/>
      <c r="I5" s="61"/>
      <c r="J5" s="61"/>
      <c r="K5" s="61"/>
    </row>
    <row r="6" spans="1:11" s="5" customFormat="1" ht="55.5" customHeight="1" x14ac:dyDescent="0.25">
      <c r="A6" s="368" t="s">
        <v>581</v>
      </c>
      <c r="B6" s="368"/>
      <c r="C6" s="368"/>
      <c r="D6" s="369"/>
      <c r="E6" s="366" t="s">
        <v>41</v>
      </c>
      <c r="F6" s="367"/>
      <c r="G6" s="323" t="s">
        <v>253</v>
      </c>
      <c r="H6" s="323" t="s">
        <v>105</v>
      </c>
      <c r="I6" s="324" t="s">
        <v>97</v>
      </c>
      <c r="J6" s="324" t="s">
        <v>237</v>
      </c>
      <c r="K6" s="325" t="s">
        <v>2</v>
      </c>
    </row>
    <row r="7" spans="1:11" s="3" customFormat="1" x14ac:dyDescent="0.2">
      <c r="A7" s="125" t="s">
        <v>245</v>
      </c>
      <c r="B7" s="68"/>
      <c r="C7" s="68"/>
      <c r="D7" s="126"/>
      <c r="E7" s="364">
        <v>16</v>
      </c>
      <c r="F7" s="365"/>
      <c r="G7" s="127"/>
      <c r="H7" s="127"/>
      <c r="I7" s="128">
        <f>(IF(H7=" ",0,((H7*8)*E7)))+(IF(G7=" ",0,(G7*E7)))</f>
        <v>0</v>
      </c>
      <c r="J7" s="129">
        <f>0.22*I7</f>
        <v>0</v>
      </c>
      <c r="K7" s="129">
        <f>I7+J7</f>
        <v>0</v>
      </c>
    </row>
    <row r="8" spans="1:11" s="3" customFormat="1" x14ac:dyDescent="0.2">
      <c r="A8" s="130" t="s">
        <v>248</v>
      </c>
      <c r="B8" s="67"/>
      <c r="C8" s="67"/>
      <c r="D8" s="131"/>
      <c r="E8" s="364">
        <v>16</v>
      </c>
      <c r="F8" s="365"/>
      <c r="G8" s="127"/>
      <c r="H8" s="127"/>
      <c r="I8" s="128">
        <f>(IF(H8=" ",0,((H8*8)*E8)))+(IF(G8=" ",0,(G8*E8)))</f>
        <v>0</v>
      </c>
      <c r="J8" s="129">
        <f>0.22*I8</f>
        <v>0</v>
      </c>
      <c r="K8" s="129">
        <f>I8+J8</f>
        <v>0</v>
      </c>
    </row>
    <row r="9" spans="1:11" s="3" customFormat="1" x14ac:dyDescent="0.2">
      <c r="A9" s="125" t="s">
        <v>42</v>
      </c>
      <c r="B9" s="68"/>
      <c r="C9" s="68"/>
      <c r="D9" s="126"/>
      <c r="E9" s="364">
        <v>14</v>
      </c>
      <c r="F9" s="365"/>
      <c r="G9" s="127"/>
      <c r="H9" s="127"/>
      <c r="I9" s="128">
        <f>(IF(H9=" ",0,((H9*8)*E9)))+(IF(G9=" ",0,(G9*E9)))</f>
        <v>0</v>
      </c>
      <c r="J9" s="129">
        <f>0.22*I9</f>
        <v>0</v>
      </c>
      <c r="K9" s="129">
        <f>I9+J9</f>
        <v>0</v>
      </c>
    </row>
    <row r="10" spans="1:11" x14ac:dyDescent="0.2">
      <c r="A10" s="125" t="s">
        <v>478</v>
      </c>
      <c r="B10" s="68"/>
      <c r="C10" s="68"/>
      <c r="D10" s="126"/>
      <c r="E10" s="364">
        <v>12</v>
      </c>
      <c r="F10" s="365"/>
      <c r="G10" s="127"/>
      <c r="H10" s="127"/>
      <c r="I10" s="128">
        <f>(IF(H10=" ",0,((H10*8)*E10)))+(IF(G10=" ",0,(G10*E10)))</f>
        <v>0</v>
      </c>
      <c r="J10" s="129">
        <f>0.22*I10</f>
        <v>0</v>
      </c>
      <c r="K10" s="129">
        <f>I10+J10</f>
        <v>0</v>
      </c>
    </row>
    <row r="11" spans="1:11" ht="13.5" thickBot="1" x14ac:dyDescent="0.25">
      <c r="A11" s="69"/>
      <c r="B11" s="50"/>
      <c r="C11" s="50"/>
      <c r="D11" s="90"/>
      <c r="E11" s="107"/>
      <c r="F11" s="107"/>
      <c r="G11" s="60"/>
      <c r="H11" s="60"/>
      <c r="I11" s="64"/>
      <c r="J11" s="64"/>
      <c r="K11" s="64"/>
    </row>
    <row r="12" spans="1:11" ht="15.75" thickBot="1" x14ac:dyDescent="0.3">
      <c r="A12" s="50"/>
      <c r="B12" s="50"/>
      <c r="C12" s="50"/>
      <c r="D12" s="50"/>
      <c r="E12" s="50"/>
      <c r="F12" s="50"/>
      <c r="G12" s="60"/>
      <c r="H12" s="60"/>
      <c r="I12" s="326" t="s">
        <v>236</v>
      </c>
      <c r="J12" s="327" t="s">
        <v>237</v>
      </c>
      <c r="K12" s="328" t="s">
        <v>113</v>
      </c>
    </row>
    <row r="13" spans="1:11" ht="19.5" customHeight="1" thickBot="1" x14ac:dyDescent="0.3">
      <c r="A13" s="72" t="s">
        <v>324</v>
      </c>
      <c r="B13" s="73"/>
      <c r="C13" s="73"/>
      <c r="D13" s="73"/>
      <c r="E13" s="73"/>
      <c r="F13" s="73"/>
      <c r="G13" s="74"/>
      <c r="H13" s="84"/>
      <c r="I13" s="85">
        <f>SUM(I7:I10)</f>
        <v>0</v>
      </c>
      <c r="J13" s="76">
        <f>SUM(J7:J10)</f>
        <v>0</v>
      </c>
      <c r="K13" s="76">
        <f>SUM(K7:K10)</f>
        <v>0</v>
      </c>
    </row>
    <row r="14" spans="1:11" ht="14.25" x14ac:dyDescent="0.2">
      <c r="A14" s="88"/>
      <c r="B14" s="108"/>
      <c r="C14" s="109"/>
      <c r="D14" s="108"/>
      <c r="E14" s="50"/>
      <c r="F14" s="50"/>
      <c r="G14" s="60"/>
      <c r="H14" s="60"/>
      <c r="I14" s="50"/>
      <c r="J14" s="50"/>
      <c r="K14" s="50"/>
    </row>
    <row r="15" spans="1:11" ht="14.25" x14ac:dyDescent="0.2">
      <c r="A15" s="88"/>
      <c r="B15" s="108"/>
      <c r="C15" s="109"/>
      <c r="D15" s="108"/>
      <c r="E15" s="50"/>
      <c r="F15" s="50"/>
      <c r="G15" s="60"/>
      <c r="H15" s="60"/>
      <c r="I15" s="50"/>
      <c r="J15" s="50"/>
      <c r="K15" s="50"/>
    </row>
    <row r="20" spans="6:6" x14ac:dyDescent="0.2">
      <c r="F20" s="22"/>
    </row>
  </sheetData>
  <sheetProtection selectLockedCells="1"/>
  <mergeCells count="7">
    <mergeCell ref="E10:F10"/>
    <mergeCell ref="E9:F9"/>
    <mergeCell ref="A1:K1"/>
    <mergeCell ref="E6:F6"/>
    <mergeCell ref="E7:F7"/>
    <mergeCell ref="E8:F8"/>
    <mergeCell ref="A6:D6"/>
  </mergeCells>
  <phoneticPr fontId="1" type="noConversion"/>
  <pageMargins left="0.59055118110236227" right="0.75" top="0.78740157480314965" bottom="0.59055118110236227" header="0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/>
  <dimension ref="A1:O210"/>
  <sheetViews>
    <sheetView view="pageBreakPreview" topLeftCell="A166" zoomScale="130" zoomScaleNormal="100" zoomScaleSheetLayoutView="130" workbookViewId="0">
      <selection activeCell="Q21" sqref="Q21"/>
    </sheetView>
  </sheetViews>
  <sheetFormatPr defaultColWidth="9.140625" defaultRowHeight="12.75" x14ac:dyDescent="0.2"/>
  <cols>
    <col min="1" max="4" width="9.140625" style="178"/>
    <col min="5" max="5" width="9" style="178" customWidth="1"/>
    <col min="6" max="6" width="8.42578125" style="178" customWidth="1"/>
    <col min="7" max="7" width="11.140625" style="178" customWidth="1"/>
    <col min="8" max="8" width="9.140625" style="181"/>
    <col min="9" max="9" width="9.42578125" style="181" customWidth="1"/>
    <col min="10" max="10" width="16.85546875" style="178" customWidth="1"/>
    <col min="11" max="11" width="16" style="178" customWidth="1"/>
    <col min="12" max="12" width="17.28515625" style="178" customWidth="1"/>
    <col min="15" max="16384" width="9.140625" style="178"/>
  </cols>
  <sheetData>
    <row r="1" spans="1:15" ht="18.75" customHeight="1" x14ac:dyDescent="0.25">
      <c r="A1" s="359" t="s">
        <v>238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61"/>
      <c r="N1" s="61"/>
      <c r="O1" s="50"/>
    </row>
    <row r="2" spans="1:15" x14ac:dyDescent="0.2">
      <c r="A2" s="69" t="s">
        <v>120</v>
      </c>
      <c r="B2" s="50"/>
      <c r="C2" s="50"/>
      <c r="D2" s="50"/>
      <c r="E2" s="50"/>
      <c r="F2" s="50"/>
      <c r="G2" s="69" t="s">
        <v>117</v>
      </c>
      <c r="H2" s="60"/>
      <c r="I2" s="60"/>
      <c r="J2" s="223" t="s">
        <v>116</v>
      </c>
      <c r="K2" s="50"/>
      <c r="L2" s="50"/>
      <c r="M2" s="61"/>
      <c r="N2" s="61"/>
      <c r="O2" s="50"/>
    </row>
    <row r="3" spans="1:15" x14ac:dyDescent="0.2">
      <c r="A3" s="94">
        <f>'podatki produkcije'!B6</f>
        <v>0</v>
      </c>
      <c r="B3" s="50"/>
      <c r="C3" s="50"/>
      <c r="D3" s="50"/>
      <c r="E3" s="50"/>
      <c r="F3" s="50"/>
      <c r="G3" s="94">
        <f>'podatki produkcije'!B8</f>
        <v>0</v>
      </c>
      <c r="H3" s="60"/>
      <c r="I3" s="60"/>
      <c r="J3" s="224">
        <f>'podatki produkcije'!B10</f>
        <v>0</v>
      </c>
      <c r="K3" s="50"/>
      <c r="L3" s="50"/>
      <c r="M3" s="61"/>
      <c r="N3" s="61"/>
      <c r="O3" s="50"/>
    </row>
    <row r="4" spans="1:15" ht="8.2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61"/>
      <c r="N4" s="61"/>
      <c r="O4" s="50"/>
    </row>
    <row r="5" spans="1:15" ht="15" x14ac:dyDescent="0.25">
      <c r="A5" s="87" t="s">
        <v>614</v>
      </c>
      <c r="B5" s="50"/>
      <c r="C5" s="50"/>
      <c r="D5" s="50"/>
      <c r="E5" s="62"/>
      <c r="F5" s="62"/>
      <c r="G5" s="324" t="s">
        <v>93</v>
      </c>
      <c r="H5" s="324" t="s">
        <v>96</v>
      </c>
      <c r="I5" s="324" t="s">
        <v>112</v>
      </c>
      <c r="J5" s="324" t="s">
        <v>97</v>
      </c>
      <c r="K5" s="324" t="s">
        <v>237</v>
      </c>
      <c r="L5" s="325" t="s">
        <v>2</v>
      </c>
      <c r="M5" s="61"/>
      <c r="N5" s="61"/>
      <c r="O5" s="50"/>
    </row>
    <row r="6" spans="1:15" x14ac:dyDescent="0.2">
      <c r="A6" s="77" t="s">
        <v>535</v>
      </c>
      <c r="B6" s="68"/>
      <c r="C6" s="68"/>
      <c r="D6" s="68"/>
      <c r="E6" s="68"/>
      <c r="F6" s="225"/>
      <c r="G6" s="124">
        <v>750</v>
      </c>
      <c r="H6" s="116"/>
      <c r="I6" s="116"/>
      <c r="J6" s="166">
        <f>IF(H6=" ",0,(IF(I6=" ",0,G6*H6*I6)))</f>
        <v>0</v>
      </c>
      <c r="K6" s="166">
        <f>0.22*J6</f>
        <v>0</v>
      </c>
      <c r="L6" s="166">
        <f>K6+J6</f>
        <v>0</v>
      </c>
      <c r="M6" s="61"/>
      <c r="N6" s="61"/>
      <c r="O6" s="50"/>
    </row>
    <row r="7" spans="1:15" x14ac:dyDescent="0.2">
      <c r="A7" s="77" t="s">
        <v>615</v>
      </c>
      <c r="B7" s="68"/>
      <c r="C7" s="68"/>
      <c r="D7" s="68"/>
      <c r="E7" s="68"/>
      <c r="F7" s="225"/>
      <c r="G7" s="124">
        <v>750</v>
      </c>
      <c r="H7" s="116"/>
      <c r="I7" s="116"/>
      <c r="J7" s="166">
        <f>IF(H7=" ",0,(IF(I7=" ",0,G7*H7*I7)))</f>
        <v>0</v>
      </c>
      <c r="K7" s="166">
        <f>0.22*J7</f>
        <v>0</v>
      </c>
      <c r="L7" s="166">
        <f>K7+J7</f>
        <v>0</v>
      </c>
      <c r="M7" s="61"/>
      <c r="N7" s="61"/>
      <c r="O7" s="50"/>
    </row>
    <row r="8" spans="1:15" x14ac:dyDescent="0.2">
      <c r="A8" s="77" t="s">
        <v>713</v>
      </c>
      <c r="B8" s="68"/>
      <c r="C8" s="68"/>
      <c r="D8" s="68"/>
      <c r="E8" s="68"/>
      <c r="F8" s="225"/>
      <c r="G8" s="124">
        <v>850</v>
      </c>
      <c r="H8" s="116"/>
      <c r="I8" s="116"/>
      <c r="J8" s="166">
        <f>IF(H8=" ",0,(IF(I8=" ",0,G8*H8*I8)))</f>
        <v>0</v>
      </c>
      <c r="K8" s="166">
        <f>0.22*J8</f>
        <v>0</v>
      </c>
      <c r="L8" s="166">
        <f>K8+J8</f>
        <v>0</v>
      </c>
      <c r="M8" s="61"/>
      <c r="N8" s="61"/>
      <c r="O8" s="50"/>
    </row>
    <row r="9" spans="1:15" x14ac:dyDescent="0.2">
      <c r="A9" s="77" t="s">
        <v>727</v>
      </c>
      <c r="B9" s="68"/>
      <c r="C9" s="68"/>
      <c r="D9" s="68"/>
      <c r="E9" s="68"/>
      <c r="F9" s="225"/>
      <c r="G9" s="124">
        <v>1100</v>
      </c>
      <c r="H9" s="116"/>
      <c r="I9" s="116"/>
      <c r="J9" s="166">
        <f>IF(H9=" ",0,(IF(I9=" ",0,G9*H9*I9)))</f>
        <v>0</v>
      </c>
      <c r="K9" s="166">
        <f>0.22*J9</f>
        <v>0</v>
      </c>
      <c r="L9" s="166">
        <f>K9+J9</f>
        <v>0</v>
      </c>
      <c r="M9" s="61"/>
      <c r="N9" s="61"/>
      <c r="O9" s="50"/>
    </row>
    <row r="10" spans="1:15" ht="8.4499999999999993" customHeight="1" x14ac:dyDescent="0.2">
      <c r="A10" s="50"/>
      <c r="B10" s="50"/>
      <c r="C10" s="50"/>
      <c r="D10" s="50"/>
      <c r="E10" s="50"/>
      <c r="F10" s="226"/>
      <c r="G10" s="55"/>
      <c r="H10" s="63"/>
      <c r="I10" s="63"/>
      <c r="J10" s="64"/>
      <c r="K10" s="64"/>
      <c r="L10" s="64"/>
      <c r="M10" s="61"/>
      <c r="N10" s="61"/>
      <c r="O10" s="50"/>
    </row>
    <row r="11" spans="1:15" ht="15.75" x14ac:dyDescent="0.25">
      <c r="A11" s="261" t="s">
        <v>744</v>
      </c>
      <c r="B11" s="66"/>
      <c r="C11" s="50"/>
      <c r="D11" s="50"/>
      <c r="E11" s="50"/>
      <c r="F11" s="67"/>
      <c r="G11" s="227"/>
      <c r="H11" s="63"/>
      <c r="I11" s="63"/>
      <c r="J11" s="133"/>
      <c r="K11" s="133"/>
      <c r="L11" s="133"/>
      <c r="M11" s="61"/>
      <c r="N11" s="61"/>
      <c r="O11" s="50"/>
    </row>
    <row r="12" spans="1:15" x14ac:dyDescent="0.2">
      <c r="A12" s="77" t="s">
        <v>745</v>
      </c>
      <c r="B12" s="68"/>
      <c r="C12" s="68"/>
      <c r="D12" s="68"/>
      <c r="E12" s="68"/>
      <c r="F12" s="228"/>
      <c r="G12" s="124">
        <v>50</v>
      </c>
      <c r="H12" s="116"/>
      <c r="I12" s="116"/>
      <c r="J12" s="117">
        <f>IF(H12=" ",0,(IF(I12=" ",0,G12*H12*I12)))</f>
        <v>0</v>
      </c>
      <c r="K12" s="117">
        <f>0.22*J12</f>
        <v>0</v>
      </c>
      <c r="L12" s="117">
        <f>K12+J12</f>
        <v>0</v>
      </c>
      <c r="M12" s="61"/>
      <c r="N12" s="61"/>
      <c r="O12" s="50"/>
    </row>
    <row r="13" spans="1:15" x14ac:dyDescent="0.2">
      <c r="A13" s="77" t="s">
        <v>746</v>
      </c>
      <c r="B13" s="68"/>
      <c r="C13" s="68"/>
      <c r="D13" s="68"/>
      <c r="E13" s="68"/>
      <c r="F13" s="228"/>
      <c r="G13" s="118">
        <v>50</v>
      </c>
      <c r="H13" s="116"/>
      <c r="I13" s="116"/>
      <c r="J13" s="117">
        <f>IF(H13=" ",0,(IF(I13=" ",0,G13*H13*I13)))</f>
        <v>0</v>
      </c>
      <c r="K13" s="117">
        <f>0.22*J13</f>
        <v>0</v>
      </c>
      <c r="L13" s="117">
        <f>K13+J13</f>
        <v>0</v>
      </c>
      <c r="M13" s="61"/>
      <c r="N13" s="61"/>
      <c r="O13" s="50"/>
    </row>
    <row r="14" spans="1:15" x14ac:dyDescent="0.2">
      <c r="A14" s="77" t="s">
        <v>747</v>
      </c>
      <c r="B14" s="68"/>
      <c r="C14" s="68"/>
      <c r="D14" s="68"/>
      <c r="E14" s="68"/>
      <c r="F14" s="228"/>
      <c r="G14" s="124">
        <v>55</v>
      </c>
      <c r="H14" s="116"/>
      <c r="I14" s="116"/>
      <c r="J14" s="117">
        <f>IF(H14=" ",0,(IF(I14=" ",0,G14*H14*I14)))</f>
        <v>0</v>
      </c>
      <c r="K14" s="117">
        <f>0.22*J14</f>
        <v>0</v>
      </c>
      <c r="L14" s="117">
        <f>K14+J14</f>
        <v>0</v>
      </c>
      <c r="M14" s="61"/>
      <c r="N14" s="61"/>
      <c r="O14" s="50"/>
    </row>
    <row r="15" spans="1:15" x14ac:dyDescent="0.2">
      <c r="A15" s="77" t="s">
        <v>748</v>
      </c>
      <c r="B15" s="68"/>
      <c r="C15" s="68"/>
      <c r="D15" s="68"/>
      <c r="E15" s="68"/>
      <c r="F15" s="228"/>
      <c r="G15" s="118">
        <v>80</v>
      </c>
      <c r="H15" s="116"/>
      <c r="I15" s="116"/>
      <c r="J15" s="117">
        <f>IF(H15=" ",0,(IF(I15=" ",0,G15*H15*I15)))</f>
        <v>0</v>
      </c>
      <c r="K15" s="117">
        <f>0.22*J15</f>
        <v>0</v>
      </c>
      <c r="L15" s="117">
        <f>K15+J15</f>
        <v>0</v>
      </c>
      <c r="M15" s="61"/>
      <c r="N15" s="61"/>
      <c r="O15" s="50"/>
    </row>
    <row r="16" spans="1:15" x14ac:dyDescent="0.2">
      <c r="A16" s="77" t="s">
        <v>749</v>
      </c>
      <c r="B16" s="68"/>
      <c r="C16" s="68"/>
      <c r="D16" s="68"/>
      <c r="E16" s="68"/>
      <c r="F16" s="228"/>
      <c r="G16" s="132">
        <v>60</v>
      </c>
      <c r="H16" s="116"/>
      <c r="I16" s="116"/>
      <c r="J16" s="117">
        <f t="shared" ref="J16" si="0">IF(H16=" ",0,(IF(I16=" ",0,G16*H16*I16)))</f>
        <v>0</v>
      </c>
      <c r="K16" s="117">
        <f t="shared" ref="K16" si="1">0.22*J16</f>
        <v>0</v>
      </c>
      <c r="L16" s="117">
        <f t="shared" ref="L16" si="2">K16+J16</f>
        <v>0</v>
      </c>
      <c r="M16" s="61"/>
      <c r="N16" s="61"/>
      <c r="O16" s="50"/>
    </row>
    <row r="17" spans="1:15" x14ac:dyDescent="0.2">
      <c r="A17" s="77" t="s">
        <v>750</v>
      </c>
      <c r="B17" s="68"/>
      <c r="C17" s="68"/>
      <c r="D17" s="68"/>
      <c r="E17" s="68"/>
      <c r="F17" s="228"/>
      <c r="G17" s="132">
        <v>60</v>
      </c>
      <c r="H17" s="116"/>
      <c r="I17" s="116"/>
      <c r="J17" s="117">
        <f t="shared" ref="J17:J28" si="3">IF(H17=" ",0,(IF(I17=" ",0,G17*H17*I17)))</f>
        <v>0</v>
      </c>
      <c r="K17" s="117">
        <f t="shared" ref="K17:K28" si="4">0.22*J17</f>
        <v>0</v>
      </c>
      <c r="L17" s="117">
        <f t="shared" ref="L17:L28" si="5">K17+J17</f>
        <v>0</v>
      </c>
      <c r="M17" s="61"/>
      <c r="N17" s="61"/>
      <c r="O17" s="50"/>
    </row>
    <row r="18" spans="1:15" x14ac:dyDescent="0.2">
      <c r="A18" s="77" t="s">
        <v>751</v>
      </c>
      <c r="B18" s="68"/>
      <c r="C18" s="68"/>
      <c r="D18" s="68"/>
      <c r="E18" s="68"/>
      <c r="F18" s="228"/>
      <c r="G18" s="118">
        <v>100</v>
      </c>
      <c r="H18" s="116"/>
      <c r="I18" s="116"/>
      <c r="J18" s="117">
        <f t="shared" ref="J18" si="6">IF(H18=" ",0,(IF(I18=" ",0,G18*H18*I18)))</f>
        <v>0</v>
      </c>
      <c r="K18" s="117">
        <f t="shared" ref="K18" si="7">0.22*J18</f>
        <v>0</v>
      </c>
      <c r="L18" s="117">
        <f t="shared" ref="L18" si="8">K18+J18</f>
        <v>0</v>
      </c>
      <c r="M18" s="61"/>
      <c r="N18" s="61"/>
      <c r="O18" s="50"/>
    </row>
    <row r="19" spans="1:15" x14ac:dyDescent="0.2">
      <c r="A19" s="77" t="s">
        <v>752</v>
      </c>
      <c r="B19" s="68"/>
      <c r="C19" s="68"/>
      <c r="D19" s="68"/>
      <c r="E19" s="68"/>
      <c r="F19" s="228"/>
      <c r="G19" s="124">
        <v>70</v>
      </c>
      <c r="H19" s="116"/>
      <c r="I19" s="116"/>
      <c r="J19" s="117">
        <f t="shared" si="3"/>
        <v>0</v>
      </c>
      <c r="K19" s="117">
        <f t="shared" si="4"/>
        <v>0</v>
      </c>
      <c r="L19" s="117">
        <f t="shared" si="5"/>
        <v>0</v>
      </c>
      <c r="M19" s="61"/>
      <c r="N19" s="61"/>
      <c r="O19" s="50"/>
    </row>
    <row r="20" spans="1:15" x14ac:dyDescent="0.2">
      <c r="A20" s="183" t="s">
        <v>753</v>
      </c>
      <c r="B20" s="68"/>
      <c r="C20" s="68"/>
      <c r="D20" s="68"/>
      <c r="E20" s="68"/>
      <c r="F20" s="228"/>
      <c r="G20" s="124">
        <v>60</v>
      </c>
      <c r="H20" s="116"/>
      <c r="I20" s="116"/>
      <c r="J20" s="117">
        <f>IF(H20=" ",0,(IF(I20=" ",0,G20*H20*I20)))</f>
        <v>0</v>
      </c>
      <c r="K20" s="117">
        <f>0.22*J20</f>
        <v>0</v>
      </c>
      <c r="L20" s="117">
        <f>K20+J20</f>
        <v>0</v>
      </c>
      <c r="M20" s="61"/>
      <c r="N20" s="61"/>
      <c r="O20" s="50"/>
    </row>
    <row r="21" spans="1:15" x14ac:dyDescent="0.2">
      <c r="A21" s="183" t="s">
        <v>754</v>
      </c>
      <c r="B21" s="68"/>
      <c r="C21" s="68"/>
      <c r="D21" s="68"/>
      <c r="E21" s="68"/>
      <c r="F21" s="228"/>
      <c r="G21" s="124">
        <v>60</v>
      </c>
      <c r="H21" s="116"/>
      <c r="I21" s="116"/>
      <c r="J21" s="117">
        <f t="shared" ref="J21" si="9">IF(H21=" ",0,(IF(I21=" ",0,G21*H21*I21)))</f>
        <v>0</v>
      </c>
      <c r="K21" s="117">
        <f t="shared" ref="K21" si="10">0.22*J21</f>
        <v>0</v>
      </c>
      <c r="L21" s="117">
        <f t="shared" ref="L21" si="11">K21+J21</f>
        <v>0</v>
      </c>
      <c r="M21" s="61"/>
      <c r="N21" s="61"/>
      <c r="O21" s="50"/>
    </row>
    <row r="22" spans="1:15" x14ac:dyDescent="0.2">
      <c r="A22" s="183" t="s">
        <v>755</v>
      </c>
      <c r="B22" s="68"/>
      <c r="C22" s="68"/>
      <c r="D22" s="68"/>
      <c r="E22" s="68"/>
      <c r="F22" s="228"/>
      <c r="G22" s="124">
        <v>90</v>
      </c>
      <c r="H22" s="116"/>
      <c r="I22" s="116"/>
      <c r="J22" s="117">
        <f t="shared" ref="J22" si="12">IF(H22=" ",0,(IF(I22=" ",0,G22*H22*I22)))</f>
        <v>0</v>
      </c>
      <c r="K22" s="117">
        <f t="shared" ref="K22" si="13">0.22*J22</f>
        <v>0</v>
      </c>
      <c r="L22" s="117">
        <f t="shared" ref="L22" si="14">K22+J22</f>
        <v>0</v>
      </c>
      <c r="M22" s="61"/>
      <c r="N22" s="61"/>
      <c r="O22" s="50"/>
    </row>
    <row r="23" spans="1:15" x14ac:dyDescent="0.2">
      <c r="A23" s="77" t="s">
        <v>850</v>
      </c>
      <c r="B23" s="68"/>
      <c r="C23" s="68"/>
      <c r="D23" s="68"/>
      <c r="E23" s="68"/>
      <c r="F23" s="228"/>
      <c r="G23" s="124">
        <v>145</v>
      </c>
      <c r="H23" s="116"/>
      <c r="I23" s="116"/>
      <c r="J23" s="117"/>
      <c r="K23" s="117"/>
      <c r="L23" s="117"/>
      <c r="M23" s="61"/>
      <c r="N23" s="61"/>
      <c r="O23" s="50"/>
    </row>
    <row r="24" spans="1:15" x14ac:dyDescent="0.2">
      <c r="A24" s="183" t="s">
        <v>756</v>
      </c>
      <c r="B24" s="68"/>
      <c r="C24" s="68"/>
      <c r="D24" s="68"/>
      <c r="E24" s="68"/>
      <c r="F24" s="228"/>
      <c r="G24" s="124">
        <v>72</v>
      </c>
      <c r="H24" s="116"/>
      <c r="I24" s="116"/>
      <c r="J24" s="117">
        <f t="shared" si="3"/>
        <v>0</v>
      </c>
      <c r="K24" s="117">
        <f t="shared" si="4"/>
        <v>0</v>
      </c>
      <c r="L24" s="117">
        <f t="shared" si="5"/>
        <v>0</v>
      </c>
      <c r="M24" s="61"/>
      <c r="N24" s="61"/>
      <c r="O24" s="50"/>
    </row>
    <row r="25" spans="1:15" x14ac:dyDescent="0.2">
      <c r="A25" s="183" t="s">
        <v>757</v>
      </c>
      <c r="B25" s="68"/>
      <c r="C25" s="68"/>
      <c r="D25" s="68"/>
      <c r="E25" s="68"/>
      <c r="F25" s="228"/>
      <c r="G25" s="124">
        <v>80</v>
      </c>
      <c r="H25" s="116"/>
      <c r="I25" s="116"/>
      <c r="J25" s="117">
        <f t="shared" ref="J25:J26" si="15">IF(H25=" ",0,(IF(I25=" ",0,G25*H25*I25)))</f>
        <v>0</v>
      </c>
      <c r="K25" s="117">
        <f t="shared" ref="K25:K26" si="16">0.22*J25</f>
        <v>0</v>
      </c>
      <c r="L25" s="117">
        <f t="shared" ref="L25:L26" si="17">K25+J25</f>
        <v>0</v>
      </c>
      <c r="M25" s="61"/>
      <c r="N25" s="61"/>
      <c r="O25" s="50"/>
    </row>
    <row r="26" spans="1:15" x14ac:dyDescent="0.2">
      <c r="A26" s="183" t="s">
        <v>758</v>
      </c>
      <c r="B26" s="68"/>
      <c r="C26" s="68"/>
      <c r="D26" s="68"/>
      <c r="E26" s="68"/>
      <c r="F26" s="228"/>
      <c r="G26" s="118">
        <v>60</v>
      </c>
      <c r="H26" s="116"/>
      <c r="I26" s="116"/>
      <c r="J26" s="117">
        <f t="shared" si="15"/>
        <v>0</v>
      </c>
      <c r="K26" s="117">
        <f t="shared" si="16"/>
        <v>0</v>
      </c>
      <c r="L26" s="117">
        <f t="shared" si="17"/>
        <v>0</v>
      </c>
      <c r="M26" s="61"/>
      <c r="N26" s="61"/>
      <c r="O26" s="50"/>
    </row>
    <row r="27" spans="1:15" x14ac:dyDescent="0.2">
      <c r="A27" s="183" t="s">
        <v>759</v>
      </c>
      <c r="B27" s="68"/>
      <c r="C27" s="68"/>
      <c r="D27" s="68"/>
      <c r="E27" s="68"/>
      <c r="F27" s="228"/>
      <c r="G27" s="118">
        <v>60</v>
      </c>
      <c r="H27" s="116"/>
      <c r="I27" s="116"/>
      <c r="J27" s="117">
        <f t="shared" ref="J27" si="18">IF(H27=" ",0,(IF(I27=" ",0,G27*H27*I27)))</f>
        <v>0</v>
      </c>
      <c r="K27" s="117">
        <f t="shared" ref="K27" si="19">0.22*J27</f>
        <v>0</v>
      </c>
      <c r="L27" s="117">
        <f t="shared" ref="L27" si="20">K27+J27</f>
        <v>0</v>
      </c>
      <c r="M27" s="61"/>
      <c r="N27" s="61"/>
      <c r="O27" s="50"/>
    </row>
    <row r="28" spans="1:15" x14ac:dyDescent="0.2">
      <c r="A28" s="183" t="s">
        <v>760</v>
      </c>
      <c r="B28" s="68"/>
      <c r="C28" s="68"/>
      <c r="D28" s="68"/>
      <c r="E28" s="68"/>
      <c r="F28" s="228"/>
      <c r="G28" s="124">
        <v>50</v>
      </c>
      <c r="H28" s="116"/>
      <c r="I28" s="116"/>
      <c r="J28" s="117">
        <f t="shared" si="3"/>
        <v>0</v>
      </c>
      <c r="K28" s="117">
        <f t="shared" si="4"/>
        <v>0</v>
      </c>
      <c r="L28" s="117">
        <f t="shared" si="5"/>
        <v>0</v>
      </c>
      <c r="M28" s="61"/>
      <c r="N28" s="61"/>
      <c r="O28" s="50"/>
    </row>
    <row r="29" spans="1:15" ht="9.6" customHeight="1" x14ac:dyDescent="0.2">
      <c r="A29" s="50"/>
      <c r="B29" s="50"/>
      <c r="C29" s="50"/>
      <c r="D29" s="50"/>
      <c r="E29" s="50"/>
      <c r="F29" s="50"/>
      <c r="G29" s="60"/>
      <c r="H29" s="63"/>
      <c r="I29" s="63"/>
      <c r="J29" s="133"/>
      <c r="K29" s="133"/>
      <c r="L29" s="133"/>
      <c r="M29" s="61"/>
      <c r="N29" s="61"/>
      <c r="O29" s="50"/>
    </row>
    <row r="30" spans="1:15" ht="15" x14ac:dyDescent="0.25">
      <c r="A30" s="87" t="s">
        <v>761</v>
      </c>
      <c r="B30" s="50"/>
      <c r="C30" s="50"/>
      <c r="D30" s="50"/>
      <c r="E30" s="50"/>
      <c r="F30" s="50"/>
      <c r="G30" s="60"/>
      <c r="H30" s="63"/>
      <c r="I30" s="63"/>
      <c r="J30" s="133"/>
      <c r="K30" s="133"/>
      <c r="L30" s="133"/>
      <c r="M30" s="61"/>
      <c r="N30" s="61"/>
      <c r="O30" s="50"/>
    </row>
    <row r="31" spans="1:15" x14ac:dyDescent="0.2">
      <c r="A31" s="234" t="s">
        <v>769</v>
      </c>
      <c r="B31" s="67"/>
      <c r="C31" s="67"/>
      <c r="D31" s="67"/>
      <c r="E31" s="67"/>
      <c r="F31" s="237"/>
      <c r="G31" s="238"/>
      <c r="H31" s="63"/>
      <c r="I31" s="63"/>
      <c r="J31" s="133"/>
      <c r="K31" s="133"/>
      <c r="L31" s="133"/>
      <c r="M31" s="61"/>
      <c r="N31" s="61"/>
      <c r="O31" s="50"/>
    </row>
    <row r="32" spans="1:15" x14ac:dyDescent="0.2">
      <c r="A32" s="183" t="s">
        <v>770</v>
      </c>
      <c r="B32" s="68"/>
      <c r="C32" s="68"/>
      <c r="D32" s="68"/>
      <c r="E32" s="67"/>
      <c r="F32" s="239"/>
      <c r="G32" s="124">
        <v>85</v>
      </c>
      <c r="H32" s="116"/>
      <c r="I32" s="116"/>
      <c r="J32" s="117">
        <f t="shared" ref="J32:J41" si="21">IF(H32=" ",0,(IF(I32=" ",0,G32*H32*I32)))</f>
        <v>0</v>
      </c>
      <c r="K32" s="117">
        <f t="shared" ref="K32:K41" si="22">0.22*J32</f>
        <v>0</v>
      </c>
      <c r="L32" s="117">
        <f>K32+J32</f>
        <v>0</v>
      </c>
      <c r="M32" s="61"/>
      <c r="N32" s="61"/>
      <c r="O32" s="50"/>
    </row>
    <row r="33" spans="1:15" x14ac:dyDescent="0.2">
      <c r="A33" s="317" t="s">
        <v>771</v>
      </c>
      <c r="B33" s="50"/>
      <c r="C33" s="50"/>
      <c r="D33" s="68"/>
      <c r="E33" s="220"/>
      <c r="F33" s="218"/>
      <c r="G33" s="124">
        <v>85</v>
      </c>
      <c r="H33" s="116"/>
      <c r="I33" s="116"/>
      <c r="J33" s="117">
        <f t="shared" si="21"/>
        <v>0</v>
      </c>
      <c r="K33" s="117">
        <f t="shared" si="22"/>
        <v>0</v>
      </c>
      <c r="L33" s="117">
        <f t="shared" ref="L33:L41" si="23">K33+J33</f>
        <v>0</v>
      </c>
      <c r="M33" s="61"/>
      <c r="N33" s="61"/>
      <c r="O33" s="50"/>
    </row>
    <row r="34" spans="1:15" x14ac:dyDescent="0.2">
      <c r="A34" s="317" t="s">
        <v>772</v>
      </c>
      <c r="B34" s="68"/>
      <c r="C34" s="68"/>
      <c r="D34" s="68"/>
      <c r="E34" s="220"/>
      <c r="F34" s="231"/>
      <c r="G34" s="124">
        <v>85</v>
      </c>
      <c r="H34" s="116"/>
      <c r="I34" s="116"/>
      <c r="J34" s="117">
        <f t="shared" si="21"/>
        <v>0</v>
      </c>
      <c r="K34" s="117">
        <f t="shared" si="22"/>
        <v>0</v>
      </c>
      <c r="L34" s="117">
        <f t="shared" si="23"/>
        <v>0</v>
      </c>
      <c r="M34" s="61"/>
      <c r="N34" s="61"/>
      <c r="O34" s="50"/>
    </row>
    <row r="35" spans="1:15" x14ac:dyDescent="0.2">
      <c r="A35" s="183" t="s">
        <v>773</v>
      </c>
      <c r="B35" s="68"/>
      <c r="C35" s="68"/>
      <c r="D35" s="68"/>
      <c r="E35" s="195"/>
      <c r="F35" s="240"/>
      <c r="G35" s="124">
        <v>85</v>
      </c>
      <c r="H35" s="116"/>
      <c r="I35" s="116"/>
      <c r="J35" s="117">
        <f t="shared" si="21"/>
        <v>0</v>
      </c>
      <c r="K35" s="117">
        <f t="shared" si="22"/>
        <v>0</v>
      </c>
      <c r="L35" s="117">
        <f t="shared" si="23"/>
        <v>0</v>
      </c>
      <c r="M35" s="61"/>
      <c r="N35" s="61"/>
      <c r="O35" s="50"/>
    </row>
    <row r="36" spans="1:15" x14ac:dyDescent="0.2">
      <c r="A36" s="183" t="s">
        <v>774</v>
      </c>
      <c r="B36" s="68"/>
      <c r="C36" s="68"/>
      <c r="D36" s="68"/>
      <c r="E36" s="195"/>
      <c r="F36" s="240"/>
      <c r="G36" s="124">
        <v>85</v>
      </c>
      <c r="H36" s="116"/>
      <c r="I36" s="116"/>
      <c r="J36" s="117">
        <f t="shared" si="21"/>
        <v>0</v>
      </c>
      <c r="K36" s="117">
        <f t="shared" si="22"/>
        <v>0</v>
      </c>
      <c r="L36" s="117">
        <f t="shared" si="23"/>
        <v>0</v>
      </c>
      <c r="M36" s="61"/>
      <c r="N36" s="61"/>
      <c r="O36" s="50"/>
    </row>
    <row r="37" spans="1:15" x14ac:dyDescent="0.2">
      <c r="A37" s="317" t="s">
        <v>775</v>
      </c>
      <c r="B37" s="50"/>
      <c r="C37" s="50"/>
      <c r="D37" s="68"/>
      <c r="E37" s="60"/>
      <c r="F37" s="218"/>
      <c r="G37" s="124">
        <v>85</v>
      </c>
      <c r="H37" s="116"/>
      <c r="I37" s="116"/>
      <c r="J37" s="117">
        <f t="shared" si="21"/>
        <v>0</v>
      </c>
      <c r="K37" s="117">
        <f t="shared" si="22"/>
        <v>0</v>
      </c>
      <c r="L37" s="117">
        <f t="shared" si="23"/>
        <v>0</v>
      </c>
      <c r="M37" s="61"/>
      <c r="N37" s="61"/>
      <c r="O37" s="50"/>
    </row>
    <row r="38" spans="1:15" x14ac:dyDescent="0.2">
      <c r="A38" s="317" t="s">
        <v>776</v>
      </c>
      <c r="B38" s="68"/>
      <c r="C38" s="68"/>
      <c r="D38" s="68"/>
      <c r="E38" s="195"/>
      <c r="F38" s="231"/>
      <c r="G38" s="124">
        <v>85</v>
      </c>
      <c r="H38" s="116"/>
      <c r="I38" s="116"/>
      <c r="J38" s="117">
        <f t="shared" si="21"/>
        <v>0</v>
      </c>
      <c r="K38" s="117">
        <f t="shared" si="22"/>
        <v>0</v>
      </c>
      <c r="L38" s="117">
        <f t="shared" si="23"/>
        <v>0</v>
      </c>
      <c r="M38" s="61"/>
      <c r="N38" s="61"/>
      <c r="O38" s="50"/>
    </row>
    <row r="39" spans="1:15" x14ac:dyDescent="0.2">
      <c r="A39" s="183" t="s">
        <v>777</v>
      </c>
      <c r="B39" s="68"/>
      <c r="C39" s="68"/>
      <c r="D39" s="68"/>
      <c r="E39" s="195"/>
      <c r="F39" s="218"/>
      <c r="G39" s="124">
        <v>85</v>
      </c>
      <c r="H39" s="116"/>
      <c r="I39" s="116"/>
      <c r="J39" s="117">
        <f t="shared" si="21"/>
        <v>0</v>
      </c>
      <c r="K39" s="117">
        <f t="shared" si="22"/>
        <v>0</v>
      </c>
      <c r="L39" s="117">
        <f t="shared" si="23"/>
        <v>0</v>
      </c>
      <c r="M39" s="61"/>
      <c r="N39" s="61"/>
      <c r="O39" s="50"/>
    </row>
    <row r="40" spans="1:15" x14ac:dyDescent="0.2">
      <c r="A40" s="183" t="s">
        <v>778</v>
      </c>
      <c r="B40" s="68"/>
      <c r="C40" s="68"/>
      <c r="D40" s="68"/>
      <c r="E40" s="195"/>
      <c r="F40" s="231"/>
      <c r="G40" s="124">
        <v>85</v>
      </c>
      <c r="H40" s="116"/>
      <c r="I40" s="116"/>
      <c r="J40" s="117">
        <f t="shared" si="21"/>
        <v>0</v>
      </c>
      <c r="K40" s="117">
        <f t="shared" si="22"/>
        <v>0</v>
      </c>
      <c r="L40" s="117">
        <f t="shared" si="23"/>
        <v>0</v>
      </c>
      <c r="M40" s="61"/>
      <c r="N40" s="61"/>
      <c r="O40" s="50"/>
    </row>
    <row r="41" spans="1:15" x14ac:dyDescent="0.2">
      <c r="A41" s="183" t="s">
        <v>779</v>
      </c>
      <c r="B41" s="68"/>
      <c r="C41" s="68"/>
      <c r="D41" s="68"/>
      <c r="E41" s="195"/>
      <c r="F41" s="231"/>
      <c r="G41" s="124">
        <v>85</v>
      </c>
      <c r="H41" s="116"/>
      <c r="I41" s="116"/>
      <c r="J41" s="117">
        <f t="shared" si="21"/>
        <v>0</v>
      </c>
      <c r="K41" s="117">
        <f t="shared" si="22"/>
        <v>0</v>
      </c>
      <c r="L41" s="117">
        <f t="shared" si="23"/>
        <v>0</v>
      </c>
      <c r="M41" s="61"/>
      <c r="N41" s="61"/>
      <c r="O41" s="50"/>
    </row>
    <row r="42" spans="1:15" x14ac:dyDescent="0.2">
      <c r="A42" s="50"/>
      <c r="B42" s="50"/>
      <c r="C42" s="50"/>
      <c r="D42" s="50"/>
      <c r="E42" s="50"/>
      <c r="F42" s="69"/>
      <c r="G42" s="62"/>
      <c r="H42" s="63"/>
      <c r="I42" s="63"/>
      <c r="J42" s="133"/>
      <c r="K42" s="133"/>
      <c r="L42" s="133"/>
      <c r="M42" s="61"/>
      <c r="N42" s="61"/>
      <c r="O42" s="50"/>
    </row>
    <row r="43" spans="1:15" x14ac:dyDescent="0.2">
      <c r="A43" s="69" t="s">
        <v>762</v>
      </c>
      <c r="B43" s="50"/>
      <c r="C43" s="50"/>
      <c r="D43" s="67"/>
      <c r="E43" s="60"/>
      <c r="F43" s="237"/>
      <c r="G43" s="60"/>
      <c r="H43" s="63"/>
      <c r="I43" s="63"/>
      <c r="J43" s="133"/>
      <c r="K43" s="133"/>
      <c r="L43" s="133"/>
      <c r="M43" s="61"/>
      <c r="N43" s="61"/>
      <c r="O43" s="50"/>
    </row>
    <row r="44" spans="1:15" x14ac:dyDescent="0.2">
      <c r="A44" s="183" t="s">
        <v>763</v>
      </c>
      <c r="B44" s="68"/>
      <c r="C44" s="86"/>
      <c r="D44" s="68"/>
      <c r="E44" s="195"/>
      <c r="F44" s="237"/>
      <c r="G44" s="118">
        <v>60</v>
      </c>
      <c r="H44" s="116"/>
      <c r="I44" s="116"/>
      <c r="J44" s="117">
        <f t="shared" ref="J44:J49" si="24">IF(H44=" ",0,(IF(I44=" ",0,G44*H44*I44)))</f>
        <v>0</v>
      </c>
      <c r="K44" s="117">
        <f t="shared" ref="K44:K49" si="25">0.22*J44</f>
        <v>0</v>
      </c>
      <c r="L44" s="117">
        <f t="shared" ref="L44:L49" si="26">K44+J44</f>
        <v>0</v>
      </c>
      <c r="M44" s="61"/>
      <c r="N44" s="61"/>
      <c r="O44" s="50"/>
    </row>
    <row r="45" spans="1:15" x14ac:dyDescent="0.2">
      <c r="A45" s="317" t="s">
        <v>764</v>
      </c>
      <c r="B45" s="67"/>
      <c r="C45" s="68"/>
      <c r="D45" s="68"/>
      <c r="E45" s="195"/>
      <c r="F45" s="225"/>
      <c r="G45" s="118">
        <v>60</v>
      </c>
      <c r="H45" s="116"/>
      <c r="I45" s="116"/>
      <c r="J45" s="117">
        <f t="shared" si="24"/>
        <v>0</v>
      </c>
      <c r="K45" s="117">
        <f t="shared" si="25"/>
        <v>0</v>
      </c>
      <c r="L45" s="117">
        <f t="shared" si="26"/>
        <v>0</v>
      </c>
      <c r="M45" s="61"/>
      <c r="N45" s="61"/>
      <c r="O45" s="50"/>
    </row>
    <row r="46" spans="1:15" x14ac:dyDescent="0.2">
      <c r="A46" s="317" t="s">
        <v>765</v>
      </c>
      <c r="B46" s="67"/>
      <c r="C46" s="68"/>
      <c r="D46" s="68"/>
      <c r="E46" s="195"/>
      <c r="F46" s="225"/>
      <c r="G46" s="118">
        <v>60</v>
      </c>
      <c r="H46" s="116"/>
      <c r="I46" s="116"/>
      <c r="J46" s="117">
        <f t="shared" si="24"/>
        <v>0</v>
      </c>
      <c r="K46" s="117">
        <f t="shared" si="25"/>
        <v>0</v>
      </c>
      <c r="L46" s="117">
        <f t="shared" si="26"/>
        <v>0</v>
      </c>
      <c r="M46" s="61"/>
      <c r="N46" s="61"/>
      <c r="O46" s="50"/>
    </row>
    <row r="47" spans="1:15" x14ac:dyDescent="0.2">
      <c r="A47" s="317" t="s">
        <v>766</v>
      </c>
      <c r="B47" s="67"/>
      <c r="C47" s="50"/>
      <c r="D47" s="68"/>
      <c r="E47" s="195"/>
      <c r="F47" s="225"/>
      <c r="G47" s="118">
        <v>60</v>
      </c>
      <c r="H47" s="116"/>
      <c r="I47" s="116"/>
      <c r="J47" s="117">
        <f t="shared" si="24"/>
        <v>0</v>
      </c>
      <c r="K47" s="117">
        <f t="shared" si="25"/>
        <v>0</v>
      </c>
      <c r="L47" s="117">
        <f t="shared" si="26"/>
        <v>0</v>
      </c>
      <c r="M47" s="61"/>
      <c r="N47" s="61"/>
      <c r="O47" s="50"/>
    </row>
    <row r="48" spans="1:15" x14ac:dyDescent="0.2">
      <c r="A48" s="317" t="s">
        <v>767</v>
      </c>
      <c r="B48" s="67"/>
      <c r="C48" s="68"/>
      <c r="D48" s="68"/>
      <c r="E48" s="195"/>
      <c r="F48" s="225"/>
      <c r="G48" s="118">
        <v>60</v>
      </c>
      <c r="H48" s="116"/>
      <c r="I48" s="116"/>
      <c r="J48" s="117">
        <f t="shared" si="24"/>
        <v>0</v>
      </c>
      <c r="K48" s="117">
        <f t="shared" si="25"/>
        <v>0</v>
      </c>
      <c r="L48" s="117">
        <f t="shared" si="26"/>
        <v>0</v>
      </c>
      <c r="M48" s="61"/>
      <c r="N48" s="61"/>
      <c r="O48" s="50"/>
    </row>
    <row r="49" spans="1:15" x14ac:dyDescent="0.2">
      <c r="A49" s="317" t="s">
        <v>768</v>
      </c>
      <c r="B49" s="67"/>
      <c r="C49" s="67"/>
      <c r="D49" s="67"/>
      <c r="E49" s="220"/>
      <c r="F49" s="236"/>
      <c r="G49" s="118">
        <v>60</v>
      </c>
      <c r="H49" s="116"/>
      <c r="I49" s="116"/>
      <c r="J49" s="117">
        <f t="shared" si="24"/>
        <v>0</v>
      </c>
      <c r="K49" s="117">
        <f t="shared" si="25"/>
        <v>0</v>
      </c>
      <c r="L49" s="117">
        <f t="shared" si="26"/>
        <v>0</v>
      </c>
      <c r="M49" s="61"/>
      <c r="N49" s="61"/>
      <c r="O49" s="50"/>
    </row>
    <row r="50" spans="1:15" x14ac:dyDescent="0.2">
      <c r="A50" s="50"/>
      <c r="B50" s="50"/>
      <c r="C50" s="50"/>
      <c r="D50" s="50"/>
      <c r="E50" s="60"/>
      <c r="F50" s="69"/>
      <c r="G50" s="62"/>
      <c r="H50" s="63"/>
      <c r="I50" s="63"/>
      <c r="J50" s="133"/>
      <c r="K50" s="133"/>
      <c r="L50" s="133"/>
      <c r="M50" s="61"/>
      <c r="N50" s="61"/>
      <c r="O50" s="50"/>
    </row>
    <row r="51" spans="1:15" x14ac:dyDescent="0.2">
      <c r="A51" s="234" t="s">
        <v>780</v>
      </c>
      <c r="B51" s="67"/>
      <c r="C51" s="67"/>
      <c r="D51" s="67"/>
      <c r="E51" s="67"/>
      <c r="F51" s="69"/>
      <c r="G51" s="62"/>
      <c r="H51" s="63"/>
      <c r="I51" s="63"/>
      <c r="J51" s="133"/>
      <c r="K51" s="133"/>
      <c r="L51" s="133"/>
      <c r="M51" s="61"/>
      <c r="N51" s="61"/>
      <c r="O51" s="50"/>
    </row>
    <row r="52" spans="1:15" x14ac:dyDescent="0.2">
      <c r="A52" s="183" t="s">
        <v>781</v>
      </c>
      <c r="B52" s="67"/>
      <c r="C52" s="67"/>
      <c r="D52" s="212"/>
      <c r="E52" s="220"/>
      <c r="F52" s="231"/>
      <c r="G52" s="124">
        <v>30</v>
      </c>
      <c r="H52" s="116"/>
      <c r="I52" s="116"/>
      <c r="J52" s="117">
        <f t="shared" ref="J52:J57" si="27">IF(H52=" ",0,(IF(I52=" ",0,G52*H52*I52)))</f>
        <v>0</v>
      </c>
      <c r="K52" s="117">
        <f t="shared" ref="K52:K57" si="28">0.22*J52</f>
        <v>0</v>
      </c>
      <c r="L52" s="117">
        <f t="shared" ref="L52:L57" si="29">K52+J52</f>
        <v>0</v>
      </c>
      <c r="M52" s="61"/>
      <c r="N52" s="61"/>
      <c r="O52" s="50"/>
    </row>
    <row r="53" spans="1:15" x14ac:dyDescent="0.2">
      <c r="A53" s="183" t="s">
        <v>782</v>
      </c>
      <c r="B53" s="68"/>
      <c r="C53" s="68"/>
      <c r="D53" s="212"/>
      <c r="E53" s="220"/>
      <c r="F53" s="218"/>
      <c r="G53" s="124">
        <v>30</v>
      </c>
      <c r="H53" s="116"/>
      <c r="I53" s="116"/>
      <c r="J53" s="117">
        <f t="shared" si="27"/>
        <v>0</v>
      </c>
      <c r="K53" s="117">
        <f t="shared" si="28"/>
        <v>0</v>
      </c>
      <c r="L53" s="117">
        <f t="shared" si="29"/>
        <v>0</v>
      </c>
      <c r="M53" s="61"/>
      <c r="N53" s="61"/>
      <c r="O53" s="50"/>
    </row>
    <row r="54" spans="1:15" x14ac:dyDescent="0.2">
      <c r="A54" s="183" t="s">
        <v>783</v>
      </c>
      <c r="B54" s="68"/>
      <c r="C54" s="68"/>
      <c r="D54" s="212"/>
      <c r="E54" s="220"/>
      <c r="F54" s="231"/>
      <c r="G54" s="124">
        <v>30</v>
      </c>
      <c r="H54" s="116"/>
      <c r="I54" s="116"/>
      <c r="J54" s="117">
        <f t="shared" si="27"/>
        <v>0</v>
      </c>
      <c r="K54" s="117">
        <f t="shared" si="28"/>
        <v>0</v>
      </c>
      <c r="L54" s="117">
        <f t="shared" si="29"/>
        <v>0</v>
      </c>
      <c r="M54" s="61"/>
      <c r="N54" s="61"/>
      <c r="O54" s="50"/>
    </row>
    <row r="55" spans="1:15" x14ac:dyDescent="0.2">
      <c r="A55" s="183" t="s">
        <v>784</v>
      </c>
      <c r="B55" s="68"/>
      <c r="C55" s="68"/>
      <c r="D55" s="212"/>
      <c r="E55" s="220"/>
      <c r="F55" s="218"/>
      <c r="G55" s="124">
        <v>30</v>
      </c>
      <c r="H55" s="116"/>
      <c r="I55" s="116"/>
      <c r="J55" s="117">
        <f t="shared" si="27"/>
        <v>0</v>
      </c>
      <c r="K55" s="117">
        <f t="shared" si="28"/>
        <v>0</v>
      </c>
      <c r="L55" s="117">
        <f t="shared" si="29"/>
        <v>0</v>
      </c>
      <c r="M55" s="61"/>
      <c r="N55" s="61"/>
      <c r="O55" s="50"/>
    </row>
    <row r="56" spans="1:15" x14ac:dyDescent="0.2">
      <c r="A56" s="183" t="s">
        <v>785</v>
      </c>
      <c r="B56" s="68"/>
      <c r="C56" s="68"/>
      <c r="D56" s="212"/>
      <c r="E56" s="220"/>
      <c r="F56" s="231"/>
      <c r="G56" s="124">
        <v>30</v>
      </c>
      <c r="H56" s="116"/>
      <c r="I56" s="116"/>
      <c r="J56" s="117">
        <f t="shared" si="27"/>
        <v>0</v>
      </c>
      <c r="K56" s="117">
        <f t="shared" si="28"/>
        <v>0</v>
      </c>
      <c r="L56" s="117">
        <f t="shared" si="29"/>
        <v>0</v>
      </c>
      <c r="M56" s="61"/>
      <c r="N56" s="61"/>
      <c r="O56" s="50"/>
    </row>
    <row r="57" spans="1:15" x14ac:dyDescent="0.2">
      <c r="A57" s="183" t="s">
        <v>786</v>
      </c>
      <c r="B57" s="68"/>
      <c r="C57" s="68"/>
      <c r="D57" s="212"/>
      <c r="E57" s="220"/>
      <c r="F57" s="233"/>
      <c r="G57" s="124">
        <v>30</v>
      </c>
      <c r="H57" s="116"/>
      <c r="I57" s="116"/>
      <c r="J57" s="117">
        <f t="shared" si="27"/>
        <v>0</v>
      </c>
      <c r="K57" s="117">
        <f t="shared" si="28"/>
        <v>0</v>
      </c>
      <c r="L57" s="117">
        <f t="shared" si="29"/>
        <v>0</v>
      </c>
      <c r="M57" s="61"/>
      <c r="N57" s="61"/>
      <c r="O57" s="50"/>
    </row>
    <row r="58" spans="1:15" x14ac:dyDescent="0.2">
      <c r="A58" s="50"/>
      <c r="B58" s="50"/>
      <c r="C58" s="50"/>
      <c r="D58" s="50"/>
      <c r="E58" s="50"/>
      <c r="F58" s="218"/>
      <c r="G58" s="55"/>
      <c r="H58" s="63"/>
      <c r="I58" s="63"/>
      <c r="J58" s="133"/>
      <c r="K58" s="133"/>
      <c r="L58" s="133"/>
      <c r="M58" s="61"/>
      <c r="N58" s="61"/>
      <c r="O58" s="50"/>
    </row>
    <row r="59" spans="1:15" x14ac:dyDescent="0.2">
      <c r="A59" s="69" t="s">
        <v>262</v>
      </c>
      <c r="B59" s="50"/>
      <c r="C59" s="50"/>
      <c r="D59" s="50"/>
      <c r="E59" s="232"/>
      <c r="F59" s="61"/>
      <c r="G59" s="61"/>
      <c r="H59" s="89"/>
      <c r="I59" s="63"/>
      <c r="J59" s="133"/>
      <c r="K59" s="133"/>
      <c r="L59" s="133"/>
      <c r="M59" s="61"/>
      <c r="N59" s="61"/>
      <c r="O59" s="50"/>
    </row>
    <row r="60" spans="1:15" x14ac:dyDescent="0.2">
      <c r="A60" s="183" t="s">
        <v>787</v>
      </c>
      <c r="B60" s="68"/>
      <c r="C60" s="68"/>
      <c r="D60" s="68"/>
      <c r="E60" s="195"/>
      <c r="F60" s="231"/>
      <c r="G60" s="124">
        <v>400</v>
      </c>
      <c r="H60" s="116"/>
      <c r="I60" s="116"/>
      <c r="J60" s="117">
        <f t="shared" ref="J60:J63" si="30">IF(H60=" ",0,(IF(I60=" ",0,G60*H60*I60)))</f>
        <v>0</v>
      </c>
      <c r="K60" s="117">
        <f t="shared" ref="K60:K63" si="31">0.22*J60</f>
        <v>0</v>
      </c>
      <c r="L60" s="117">
        <f t="shared" ref="L60:L63" si="32">K60+J60</f>
        <v>0</v>
      </c>
      <c r="M60" s="61"/>
      <c r="N60" s="61"/>
      <c r="O60" s="50"/>
    </row>
    <row r="61" spans="1:15" x14ac:dyDescent="0.2">
      <c r="A61" s="317" t="s">
        <v>788</v>
      </c>
      <c r="B61" s="68"/>
      <c r="C61" s="68"/>
      <c r="D61" s="68"/>
      <c r="E61" s="195"/>
      <c r="F61" s="231"/>
      <c r="G61" s="124">
        <v>250</v>
      </c>
      <c r="H61" s="116"/>
      <c r="I61" s="116"/>
      <c r="J61" s="117">
        <f t="shared" si="30"/>
        <v>0</v>
      </c>
      <c r="K61" s="117">
        <f t="shared" si="31"/>
        <v>0</v>
      </c>
      <c r="L61" s="117">
        <f t="shared" si="32"/>
        <v>0</v>
      </c>
      <c r="M61" s="61"/>
      <c r="N61" s="61"/>
      <c r="O61" s="50"/>
    </row>
    <row r="62" spans="1:15" x14ac:dyDescent="0.2">
      <c r="A62" s="317" t="s">
        <v>789</v>
      </c>
      <c r="B62" s="68"/>
      <c r="C62" s="68"/>
      <c r="D62" s="68"/>
      <c r="E62" s="195"/>
      <c r="F62" s="231"/>
      <c r="G62" s="124">
        <v>120</v>
      </c>
      <c r="H62" s="116"/>
      <c r="I62" s="116"/>
      <c r="J62" s="117">
        <f t="shared" si="30"/>
        <v>0</v>
      </c>
      <c r="K62" s="117">
        <f t="shared" si="31"/>
        <v>0</v>
      </c>
      <c r="L62" s="117">
        <f t="shared" si="32"/>
        <v>0</v>
      </c>
      <c r="M62" s="61"/>
      <c r="N62" s="61"/>
      <c r="O62" s="50"/>
    </row>
    <row r="63" spans="1:15" x14ac:dyDescent="0.2">
      <c r="A63" s="183" t="s">
        <v>790</v>
      </c>
      <c r="B63" s="68"/>
      <c r="C63" s="68"/>
      <c r="D63" s="68"/>
      <c r="E63" s="195"/>
      <c r="F63" s="218"/>
      <c r="G63" s="241">
        <v>100</v>
      </c>
      <c r="H63" s="116"/>
      <c r="I63" s="116"/>
      <c r="J63" s="117">
        <f t="shared" si="30"/>
        <v>0</v>
      </c>
      <c r="K63" s="117">
        <f t="shared" si="31"/>
        <v>0</v>
      </c>
      <c r="L63" s="117">
        <f t="shared" si="32"/>
        <v>0</v>
      </c>
      <c r="M63" s="61"/>
      <c r="N63" s="61"/>
      <c r="O63" s="50"/>
    </row>
    <row r="64" spans="1:15" x14ac:dyDescent="0.2">
      <c r="A64" s="50"/>
      <c r="B64" s="50"/>
      <c r="C64" s="50"/>
      <c r="D64" s="50"/>
      <c r="E64" s="50"/>
      <c r="F64" s="347"/>
      <c r="G64" s="276"/>
      <c r="H64" s="63"/>
      <c r="I64" s="63"/>
      <c r="J64" s="133"/>
      <c r="K64" s="133"/>
      <c r="L64" s="133"/>
      <c r="M64" s="61"/>
      <c r="N64" s="61"/>
      <c r="O64" s="50"/>
    </row>
    <row r="65" spans="1:15" ht="15.75" x14ac:dyDescent="0.25">
      <c r="A65" s="66" t="s">
        <v>107</v>
      </c>
      <c r="B65" s="67"/>
      <c r="C65" s="67"/>
      <c r="D65" s="50"/>
      <c r="E65" s="50"/>
      <c r="F65" s="50"/>
      <c r="G65" s="60"/>
      <c r="H65" s="63"/>
      <c r="I65" s="63"/>
      <c r="J65" s="133"/>
      <c r="K65" s="133"/>
      <c r="L65" s="133"/>
      <c r="M65" s="61"/>
      <c r="N65" s="61"/>
      <c r="O65" s="50"/>
    </row>
    <row r="66" spans="1:15" x14ac:dyDescent="0.2">
      <c r="A66" s="183" t="s">
        <v>791</v>
      </c>
      <c r="B66" s="67"/>
      <c r="C66" s="67"/>
      <c r="D66" s="68"/>
      <c r="E66" s="348" t="s">
        <v>794</v>
      </c>
      <c r="F66" s="231"/>
      <c r="G66" s="124">
        <v>110</v>
      </c>
      <c r="H66" s="116"/>
      <c r="I66" s="116"/>
      <c r="J66" s="117">
        <f>IF(H66=" ",0,(IF(I66=" ",0,G66*H66*I66)))</f>
        <v>0</v>
      </c>
      <c r="K66" s="117">
        <f>0.22*J66</f>
        <v>0</v>
      </c>
      <c r="L66" s="117">
        <f>K66+J66</f>
        <v>0</v>
      </c>
      <c r="M66" s="61"/>
      <c r="N66" s="61"/>
      <c r="O66" s="50"/>
    </row>
    <row r="67" spans="1:15" x14ac:dyDescent="0.2">
      <c r="A67" s="183" t="s">
        <v>792</v>
      </c>
      <c r="B67" s="68"/>
      <c r="C67" s="68"/>
      <c r="D67" s="68"/>
      <c r="E67" s="348" t="s">
        <v>795</v>
      </c>
      <c r="F67" s="231"/>
      <c r="G67" s="124">
        <v>150</v>
      </c>
      <c r="H67" s="116"/>
      <c r="I67" s="116"/>
      <c r="J67" s="117">
        <f>IF(H67=" ",0,(IF(I67=" ",0,G67*H67*I67)))</f>
        <v>0</v>
      </c>
      <c r="K67" s="117">
        <f>0.22*J67</f>
        <v>0</v>
      </c>
      <c r="L67" s="117">
        <f>K67+J67</f>
        <v>0</v>
      </c>
      <c r="M67" s="61"/>
      <c r="N67" s="61"/>
      <c r="O67" s="50"/>
    </row>
    <row r="68" spans="1:15" x14ac:dyDescent="0.2">
      <c r="A68" s="317" t="s">
        <v>263</v>
      </c>
      <c r="B68" s="67"/>
      <c r="C68" s="67"/>
      <c r="D68" s="67"/>
      <c r="E68" s="349" t="s">
        <v>796</v>
      </c>
      <c r="F68" s="218"/>
      <c r="G68" s="241">
        <v>40</v>
      </c>
      <c r="H68" s="116"/>
      <c r="I68" s="116"/>
      <c r="J68" s="117">
        <f>IF(H68=" ",0,(IF(I68=" ",0,G68*H68*I68)))</f>
        <v>0</v>
      </c>
      <c r="K68" s="117">
        <f>0.22*J68</f>
        <v>0</v>
      </c>
      <c r="L68" s="117">
        <f>K68+J68</f>
        <v>0</v>
      </c>
      <c r="M68" s="61"/>
      <c r="N68" s="61"/>
      <c r="O68" s="50"/>
    </row>
    <row r="69" spans="1:15" x14ac:dyDescent="0.2">
      <c r="A69" s="183" t="s">
        <v>264</v>
      </c>
      <c r="B69" s="68"/>
      <c r="C69" s="68"/>
      <c r="D69" s="68"/>
      <c r="E69" s="348" t="s">
        <v>796</v>
      </c>
      <c r="F69" s="240"/>
      <c r="G69" s="124">
        <v>40</v>
      </c>
      <c r="H69" s="116"/>
      <c r="I69" s="116"/>
      <c r="J69" s="117">
        <f>IF(H69=" ",0,(IF(I69=" ",0,G69*H69*I69)))</f>
        <v>0</v>
      </c>
      <c r="K69" s="117">
        <f>0.22*J69</f>
        <v>0</v>
      </c>
      <c r="L69" s="117">
        <f>K69+J69</f>
        <v>0</v>
      </c>
      <c r="M69" s="61"/>
      <c r="N69" s="61"/>
      <c r="O69" s="50"/>
    </row>
    <row r="70" spans="1:15" x14ac:dyDescent="0.2">
      <c r="A70" s="183" t="s">
        <v>793</v>
      </c>
      <c r="B70" s="68"/>
      <c r="C70" s="68"/>
      <c r="D70" s="68"/>
      <c r="E70" s="350"/>
      <c r="F70" s="240"/>
      <c r="G70" s="124">
        <v>30</v>
      </c>
      <c r="H70" s="116"/>
      <c r="I70" s="116"/>
      <c r="J70" s="117">
        <f>IF(H70=" ",0,(IF(I70=" ",0,G70*H70*I70)))</f>
        <v>0</v>
      </c>
      <c r="K70" s="117">
        <f>0.22*J70</f>
        <v>0</v>
      </c>
      <c r="L70" s="117">
        <f>K70+J70</f>
        <v>0</v>
      </c>
      <c r="M70" s="61"/>
      <c r="N70" s="61"/>
      <c r="O70" s="50"/>
    </row>
    <row r="71" spans="1:15" x14ac:dyDescent="0.2">
      <c r="A71" s="50"/>
      <c r="B71" s="50"/>
      <c r="C71" s="50"/>
      <c r="D71" s="50"/>
      <c r="E71" s="50"/>
      <c r="F71" s="189"/>
      <c r="G71" s="242"/>
      <c r="H71" s="63"/>
      <c r="I71" s="63"/>
      <c r="J71" s="133"/>
      <c r="K71" s="133"/>
      <c r="L71" s="133"/>
      <c r="M71" s="61"/>
      <c r="N71" s="61"/>
      <c r="O71" s="50"/>
    </row>
    <row r="72" spans="1:15" ht="15.75" x14ac:dyDescent="0.25">
      <c r="A72" s="66" t="s">
        <v>108</v>
      </c>
      <c r="B72" s="67"/>
      <c r="C72" s="67"/>
      <c r="D72" s="50"/>
      <c r="E72" s="50"/>
      <c r="F72" s="50"/>
      <c r="G72" s="60"/>
      <c r="H72" s="63"/>
      <c r="I72" s="63"/>
      <c r="J72" s="133"/>
      <c r="K72" s="133"/>
      <c r="L72" s="133"/>
      <c r="M72" s="61"/>
      <c r="N72" s="61"/>
      <c r="O72" s="50"/>
    </row>
    <row r="73" spans="1:15" x14ac:dyDescent="0.2">
      <c r="A73" s="317" t="s">
        <v>307</v>
      </c>
      <c r="B73" s="67"/>
      <c r="C73" s="243"/>
      <c r="D73" s="184" t="s">
        <v>109</v>
      </c>
      <c r="E73" s="348" t="s">
        <v>796</v>
      </c>
      <c r="F73" s="231"/>
      <c r="G73" s="124">
        <v>20</v>
      </c>
      <c r="H73" s="116"/>
      <c r="I73" s="116"/>
      <c r="J73" s="117">
        <f t="shared" ref="J73:J82" si="33">IF(H73=" ",0,(IF(I73=" ",0,G73*H73*I73)))</f>
        <v>0</v>
      </c>
      <c r="K73" s="117">
        <f t="shared" ref="K73:K82" si="34">0.22*J73</f>
        <v>0</v>
      </c>
      <c r="L73" s="117">
        <f>K73+J73</f>
        <v>0</v>
      </c>
      <c r="M73" s="61"/>
      <c r="N73" s="61"/>
      <c r="O73" s="50"/>
    </row>
    <row r="74" spans="1:15" x14ac:dyDescent="0.2">
      <c r="A74" s="317" t="s">
        <v>308</v>
      </c>
      <c r="B74" s="67"/>
      <c r="C74" s="243"/>
      <c r="D74" s="178" t="s">
        <v>797</v>
      </c>
      <c r="E74" s="351" t="s">
        <v>796</v>
      </c>
      <c r="F74" s="218"/>
      <c r="G74" s="241">
        <v>20</v>
      </c>
      <c r="H74" s="116"/>
      <c r="I74" s="116"/>
      <c r="J74" s="117">
        <f t="shared" si="33"/>
        <v>0</v>
      </c>
      <c r="K74" s="117">
        <f t="shared" si="34"/>
        <v>0</v>
      </c>
      <c r="L74" s="117">
        <f t="shared" ref="L74:L82" si="35">K74+J74</f>
        <v>0</v>
      </c>
      <c r="M74" s="61"/>
      <c r="N74" s="61"/>
      <c r="O74" s="50"/>
    </row>
    <row r="75" spans="1:15" x14ac:dyDescent="0.2">
      <c r="A75" s="317" t="s">
        <v>309</v>
      </c>
      <c r="B75" s="67"/>
      <c r="C75" s="243"/>
      <c r="D75" s="184" t="s">
        <v>110</v>
      </c>
      <c r="E75" s="348" t="s">
        <v>796</v>
      </c>
      <c r="F75" s="231"/>
      <c r="G75" s="124">
        <v>20</v>
      </c>
      <c r="H75" s="116"/>
      <c r="I75" s="116"/>
      <c r="J75" s="117">
        <f t="shared" si="33"/>
        <v>0</v>
      </c>
      <c r="K75" s="117">
        <f t="shared" si="34"/>
        <v>0</v>
      </c>
      <c r="L75" s="117">
        <f t="shared" si="35"/>
        <v>0</v>
      </c>
      <c r="M75" s="61"/>
      <c r="N75" s="61"/>
      <c r="O75" s="50"/>
    </row>
    <row r="76" spans="1:15" x14ac:dyDescent="0.2">
      <c r="A76" s="317" t="s">
        <v>310</v>
      </c>
      <c r="B76" s="67"/>
      <c r="C76" s="243"/>
      <c r="D76" s="178" t="s">
        <v>798</v>
      </c>
      <c r="E76" s="351" t="s">
        <v>796</v>
      </c>
      <c r="F76" s="231"/>
      <c r="G76" s="124">
        <v>20</v>
      </c>
      <c r="H76" s="116"/>
      <c r="I76" s="116"/>
      <c r="J76" s="117">
        <f t="shared" si="33"/>
        <v>0</v>
      </c>
      <c r="K76" s="117">
        <f t="shared" si="34"/>
        <v>0</v>
      </c>
      <c r="L76" s="117">
        <f t="shared" si="35"/>
        <v>0</v>
      </c>
      <c r="M76" s="61"/>
      <c r="N76" s="61"/>
      <c r="O76" s="50"/>
    </row>
    <row r="77" spans="1:15" x14ac:dyDescent="0.2">
      <c r="A77" s="183" t="s">
        <v>799</v>
      </c>
      <c r="B77" s="68"/>
      <c r="C77" s="342"/>
      <c r="D77" s="184" t="s">
        <v>800</v>
      </c>
      <c r="E77" s="348" t="s">
        <v>794</v>
      </c>
      <c r="F77" s="231"/>
      <c r="G77" s="124">
        <v>40</v>
      </c>
      <c r="H77" s="116"/>
      <c r="I77" s="116"/>
      <c r="J77" s="117">
        <f t="shared" ref="J77:J81" si="36">IF(H77=" ",0,(IF(I77=" ",0,G77*H77*I77)))</f>
        <v>0</v>
      </c>
      <c r="K77" s="117">
        <f t="shared" ref="K77:K81" si="37">0.22*J77</f>
        <v>0</v>
      </c>
      <c r="L77" s="117">
        <f t="shared" ref="L77:L81" si="38">K77+J77</f>
        <v>0</v>
      </c>
      <c r="M77" s="61"/>
      <c r="N77" s="61"/>
      <c r="O77" s="50"/>
    </row>
    <row r="78" spans="1:15" x14ac:dyDescent="0.2">
      <c r="A78" s="183" t="s">
        <v>801</v>
      </c>
      <c r="B78" s="50"/>
      <c r="C78" s="65"/>
      <c r="D78" s="178" t="s">
        <v>802</v>
      </c>
      <c r="E78" s="351" t="s">
        <v>794</v>
      </c>
      <c r="F78" s="231"/>
      <c r="G78" s="124">
        <v>40</v>
      </c>
      <c r="H78" s="116"/>
      <c r="I78" s="116"/>
      <c r="J78" s="117">
        <f t="shared" si="36"/>
        <v>0</v>
      </c>
      <c r="K78" s="117">
        <f t="shared" si="37"/>
        <v>0</v>
      </c>
      <c r="L78" s="117">
        <f t="shared" si="38"/>
        <v>0</v>
      </c>
      <c r="M78" s="61"/>
      <c r="N78" s="61"/>
      <c r="O78" s="50"/>
    </row>
    <row r="79" spans="1:15" x14ac:dyDescent="0.2">
      <c r="A79" s="183" t="s">
        <v>803</v>
      </c>
      <c r="B79" s="68"/>
      <c r="C79" s="342"/>
      <c r="D79" s="184" t="s">
        <v>804</v>
      </c>
      <c r="E79" s="348" t="s">
        <v>794</v>
      </c>
      <c r="F79" s="231"/>
      <c r="G79" s="124">
        <v>40</v>
      </c>
      <c r="H79" s="116"/>
      <c r="I79" s="116"/>
      <c r="J79" s="117">
        <f t="shared" ref="J79:J80" si="39">IF(H79=" ",0,(IF(I79=" ",0,G79*H79*I79)))</f>
        <v>0</v>
      </c>
      <c r="K79" s="117">
        <f t="shared" ref="K79:K80" si="40">0.22*J79</f>
        <v>0</v>
      </c>
      <c r="L79" s="117">
        <f t="shared" ref="L79:L80" si="41">K79+J79</f>
        <v>0</v>
      </c>
      <c r="M79" s="61"/>
      <c r="N79" s="61"/>
      <c r="O79" s="50"/>
    </row>
    <row r="80" spans="1:15" x14ac:dyDescent="0.2">
      <c r="A80" s="183" t="s">
        <v>805</v>
      </c>
      <c r="B80" s="67"/>
      <c r="C80" s="243"/>
      <c r="D80" s="178" t="s">
        <v>806</v>
      </c>
      <c r="E80" s="351" t="s">
        <v>796</v>
      </c>
      <c r="F80" s="218"/>
      <c r="G80" s="124">
        <v>40</v>
      </c>
      <c r="H80" s="116"/>
      <c r="I80" s="116"/>
      <c r="J80" s="117">
        <f t="shared" si="39"/>
        <v>0</v>
      </c>
      <c r="K80" s="117">
        <f t="shared" si="40"/>
        <v>0</v>
      </c>
      <c r="L80" s="117">
        <f t="shared" si="41"/>
        <v>0</v>
      </c>
      <c r="M80" s="61"/>
      <c r="N80" s="61"/>
      <c r="O80" s="50"/>
    </row>
    <row r="81" spans="1:15" x14ac:dyDescent="0.2">
      <c r="A81" s="183" t="s">
        <v>807</v>
      </c>
      <c r="B81" s="67"/>
      <c r="C81" s="243"/>
      <c r="D81" s="184" t="s">
        <v>808</v>
      </c>
      <c r="E81" s="348" t="s">
        <v>796</v>
      </c>
      <c r="F81" s="343"/>
      <c r="G81" s="124">
        <v>40</v>
      </c>
      <c r="H81" s="116"/>
      <c r="I81" s="116"/>
      <c r="J81" s="117">
        <f t="shared" si="36"/>
        <v>0</v>
      </c>
      <c r="K81" s="117">
        <f t="shared" si="37"/>
        <v>0</v>
      </c>
      <c r="L81" s="117">
        <f t="shared" si="38"/>
        <v>0</v>
      </c>
      <c r="M81" s="61"/>
      <c r="N81" s="61"/>
      <c r="O81" s="50"/>
    </row>
    <row r="82" spans="1:15" x14ac:dyDescent="0.2">
      <c r="A82" s="183" t="s">
        <v>809</v>
      </c>
      <c r="B82" s="67"/>
      <c r="C82" s="67"/>
      <c r="D82" s="67"/>
      <c r="E82" s="220"/>
      <c r="F82" s="231"/>
      <c r="G82" s="241">
        <v>8</v>
      </c>
      <c r="H82" s="116"/>
      <c r="I82" s="116"/>
      <c r="J82" s="117">
        <f t="shared" si="33"/>
        <v>0</v>
      </c>
      <c r="K82" s="117">
        <f t="shared" si="34"/>
        <v>0</v>
      </c>
      <c r="L82" s="117">
        <f t="shared" si="35"/>
        <v>0</v>
      </c>
      <c r="M82" s="61"/>
      <c r="N82" s="61"/>
      <c r="O82" s="50"/>
    </row>
    <row r="83" spans="1:15" x14ac:dyDescent="0.2">
      <c r="A83" s="50"/>
      <c r="B83" s="50"/>
      <c r="C83" s="50"/>
      <c r="D83" s="50"/>
      <c r="E83" s="60"/>
      <c r="F83" s="222"/>
      <c r="G83" s="352"/>
      <c r="H83" s="63"/>
      <c r="I83" s="63"/>
      <c r="J83" s="64"/>
      <c r="K83" s="64"/>
      <c r="L83" s="64"/>
      <c r="M83" s="61"/>
      <c r="N83" s="61"/>
      <c r="O83" s="50"/>
    </row>
    <row r="84" spans="1:15" ht="15.75" x14ac:dyDescent="0.25">
      <c r="A84" s="370" t="s">
        <v>111</v>
      </c>
      <c r="B84" s="370"/>
      <c r="C84" s="50"/>
      <c r="D84" s="50"/>
      <c r="E84" s="50"/>
      <c r="F84" s="50"/>
      <c r="G84" s="60"/>
      <c r="H84" s="63"/>
      <c r="I84" s="63"/>
      <c r="J84" s="133"/>
      <c r="K84" s="133"/>
      <c r="L84" s="133"/>
      <c r="M84" s="61"/>
      <c r="N84" s="61"/>
      <c r="O84" s="50"/>
    </row>
    <row r="85" spans="1:15" x14ac:dyDescent="0.2">
      <c r="A85" s="69" t="s">
        <v>810</v>
      </c>
      <c r="B85" s="50"/>
      <c r="C85" s="50"/>
      <c r="D85" s="245"/>
      <c r="E85" s="245"/>
      <c r="F85" s="246"/>
      <c r="G85" s="58"/>
      <c r="H85" s="63"/>
      <c r="I85" s="63"/>
      <c r="J85" s="133"/>
      <c r="K85" s="133"/>
      <c r="L85" s="133"/>
      <c r="M85" s="61"/>
      <c r="N85" s="61"/>
      <c r="O85" s="50"/>
    </row>
    <row r="86" spans="1:15" x14ac:dyDescent="0.2">
      <c r="A86" s="77" t="s">
        <v>584</v>
      </c>
      <c r="B86" s="68"/>
      <c r="C86" s="68"/>
      <c r="D86" s="247"/>
      <c r="E86" s="248"/>
      <c r="F86" s="249"/>
      <c r="G86" s="118">
        <v>4</v>
      </c>
      <c r="H86" s="116"/>
      <c r="I86" s="116"/>
      <c r="J86" s="117">
        <f t="shared" ref="J86:J101" si="42">IF(H86=" ",0,(IF(I86=" ",0,G86*H86*I86)))</f>
        <v>0</v>
      </c>
      <c r="K86" s="117">
        <f t="shared" ref="K86:K107" si="43">0.22*J86</f>
        <v>0</v>
      </c>
      <c r="L86" s="117">
        <f t="shared" ref="L86:L101" si="44">K86+J86</f>
        <v>0</v>
      </c>
      <c r="M86" s="61"/>
      <c r="N86" s="61"/>
      <c r="O86" s="50"/>
    </row>
    <row r="87" spans="1:15" x14ac:dyDescent="0.2">
      <c r="A87" s="77" t="s">
        <v>585</v>
      </c>
      <c r="B87" s="68"/>
      <c r="C87" s="68"/>
      <c r="D87" s="247"/>
      <c r="E87" s="250"/>
      <c r="F87" s="226"/>
      <c r="G87" s="214">
        <v>4</v>
      </c>
      <c r="H87" s="116"/>
      <c r="I87" s="116"/>
      <c r="J87" s="117">
        <f t="shared" si="42"/>
        <v>0</v>
      </c>
      <c r="K87" s="117">
        <f t="shared" si="43"/>
        <v>0</v>
      </c>
      <c r="L87" s="117">
        <f t="shared" si="44"/>
        <v>0</v>
      </c>
      <c r="M87" s="61"/>
      <c r="N87" s="61"/>
      <c r="O87" s="50"/>
    </row>
    <row r="88" spans="1:15" x14ac:dyDescent="0.2">
      <c r="A88" s="251" t="s">
        <v>586</v>
      </c>
      <c r="B88" s="50"/>
      <c r="C88" s="50"/>
      <c r="D88" s="247"/>
      <c r="E88" s="248"/>
      <c r="F88" s="236"/>
      <c r="G88" s="118">
        <v>4</v>
      </c>
      <c r="H88" s="116"/>
      <c r="I88" s="116"/>
      <c r="J88" s="117">
        <f t="shared" si="42"/>
        <v>0</v>
      </c>
      <c r="K88" s="117">
        <f t="shared" si="43"/>
        <v>0</v>
      </c>
      <c r="L88" s="117">
        <f t="shared" si="44"/>
        <v>0</v>
      </c>
      <c r="M88" s="61"/>
      <c r="N88" s="61"/>
      <c r="O88" s="50"/>
    </row>
    <row r="89" spans="1:15" x14ac:dyDescent="0.2">
      <c r="A89" s="252" t="s">
        <v>536</v>
      </c>
      <c r="B89" s="86"/>
      <c r="C89" s="86"/>
      <c r="D89" s="253"/>
      <c r="E89" s="250"/>
      <c r="F89" s="246"/>
      <c r="G89" s="118">
        <v>7</v>
      </c>
      <c r="H89" s="116"/>
      <c r="I89" s="116"/>
      <c r="J89" s="117">
        <f t="shared" si="42"/>
        <v>0</v>
      </c>
      <c r="K89" s="117">
        <f t="shared" si="43"/>
        <v>0</v>
      </c>
      <c r="L89" s="117">
        <f t="shared" si="44"/>
        <v>0</v>
      </c>
      <c r="M89" s="61"/>
      <c r="N89" s="61"/>
      <c r="O89" s="50"/>
    </row>
    <row r="90" spans="1:15" x14ac:dyDescent="0.2">
      <c r="A90" s="77" t="s">
        <v>538</v>
      </c>
      <c r="B90" s="68"/>
      <c r="C90" s="230"/>
      <c r="D90" s="68"/>
      <c r="E90" s="68"/>
      <c r="F90" s="236"/>
      <c r="G90" s="118">
        <v>4</v>
      </c>
      <c r="H90" s="116"/>
      <c r="I90" s="116"/>
      <c r="J90" s="117">
        <f t="shared" ref="J90:J95" si="45">IF(H90=" ",0,(IF(I90=" ",0,G90*H90*I90)))</f>
        <v>0</v>
      </c>
      <c r="K90" s="117">
        <f t="shared" ref="K90:K95" si="46">0.22*J90</f>
        <v>0</v>
      </c>
      <c r="L90" s="117">
        <f t="shared" ref="L90:L95" si="47">K90+J90</f>
        <v>0</v>
      </c>
      <c r="M90" s="61"/>
      <c r="N90" s="61"/>
      <c r="O90" s="50"/>
    </row>
    <row r="91" spans="1:15" x14ac:dyDescent="0.2">
      <c r="A91" s="77" t="s">
        <v>539</v>
      </c>
      <c r="B91" s="68"/>
      <c r="C91" s="230"/>
      <c r="D91" s="68"/>
      <c r="E91" s="50"/>
      <c r="F91" s="246"/>
      <c r="G91" s="118">
        <v>4</v>
      </c>
      <c r="H91" s="116"/>
      <c r="I91" s="116"/>
      <c r="J91" s="117">
        <f t="shared" si="45"/>
        <v>0</v>
      </c>
      <c r="K91" s="117">
        <f t="shared" si="46"/>
        <v>0</v>
      </c>
      <c r="L91" s="117">
        <f t="shared" si="47"/>
        <v>0</v>
      </c>
      <c r="M91" s="61"/>
      <c r="N91" s="61"/>
      <c r="O91" s="50"/>
    </row>
    <row r="92" spans="1:15" x14ac:dyDescent="0.2">
      <c r="A92" s="77" t="s">
        <v>540</v>
      </c>
      <c r="B92" s="68"/>
      <c r="C92" s="230"/>
      <c r="D92" s="68"/>
      <c r="E92" s="68"/>
      <c r="F92" s="236"/>
      <c r="G92" s="118">
        <v>4</v>
      </c>
      <c r="H92" s="116"/>
      <c r="I92" s="116"/>
      <c r="J92" s="117">
        <f t="shared" si="45"/>
        <v>0</v>
      </c>
      <c r="K92" s="117">
        <f t="shared" si="46"/>
        <v>0</v>
      </c>
      <c r="L92" s="117">
        <f t="shared" si="47"/>
        <v>0</v>
      </c>
      <c r="M92" s="61"/>
      <c r="N92" s="61"/>
      <c r="O92" s="50"/>
    </row>
    <row r="93" spans="1:15" x14ac:dyDescent="0.2">
      <c r="A93" s="77" t="s">
        <v>541</v>
      </c>
      <c r="B93" s="68"/>
      <c r="C93" s="230"/>
      <c r="D93" s="68"/>
      <c r="E93" s="50"/>
      <c r="F93" s="246"/>
      <c r="G93" s="118">
        <v>4</v>
      </c>
      <c r="H93" s="116"/>
      <c r="I93" s="116"/>
      <c r="J93" s="117">
        <f t="shared" si="45"/>
        <v>0</v>
      </c>
      <c r="K93" s="117">
        <f t="shared" si="46"/>
        <v>0</v>
      </c>
      <c r="L93" s="117">
        <f t="shared" si="47"/>
        <v>0</v>
      </c>
      <c r="M93" s="61"/>
      <c r="N93" s="61"/>
      <c r="O93" s="50"/>
    </row>
    <row r="94" spans="1:15" x14ac:dyDescent="0.2">
      <c r="A94" s="77" t="s">
        <v>542</v>
      </c>
      <c r="B94" s="68"/>
      <c r="C94" s="230"/>
      <c r="D94" s="68"/>
      <c r="E94" s="68"/>
      <c r="F94" s="225"/>
      <c r="G94" s="118">
        <v>4</v>
      </c>
      <c r="H94" s="116"/>
      <c r="I94" s="116"/>
      <c r="J94" s="117">
        <f t="shared" si="45"/>
        <v>0</v>
      </c>
      <c r="K94" s="117">
        <f t="shared" si="46"/>
        <v>0</v>
      </c>
      <c r="L94" s="117">
        <f t="shared" si="47"/>
        <v>0</v>
      </c>
      <c r="M94" s="61"/>
      <c r="N94" s="61"/>
      <c r="O94" s="50"/>
    </row>
    <row r="95" spans="1:15" x14ac:dyDescent="0.2">
      <c r="A95" s="77" t="s">
        <v>543</v>
      </c>
      <c r="B95" s="68"/>
      <c r="C95" s="68"/>
      <c r="D95" s="68"/>
      <c r="E95" s="68"/>
      <c r="F95" s="249"/>
      <c r="G95" s="118">
        <v>4</v>
      </c>
      <c r="H95" s="116"/>
      <c r="I95" s="116"/>
      <c r="J95" s="117">
        <f t="shared" si="45"/>
        <v>0</v>
      </c>
      <c r="K95" s="117">
        <f t="shared" si="46"/>
        <v>0</v>
      </c>
      <c r="L95" s="117">
        <f t="shared" si="47"/>
        <v>0</v>
      </c>
      <c r="M95" s="61"/>
      <c r="N95" s="61"/>
      <c r="O95" s="50"/>
    </row>
    <row r="96" spans="1:15" x14ac:dyDescent="0.2">
      <c r="A96" s="77" t="s">
        <v>537</v>
      </c>
      <c r="B96" s="68"/>
      <c r="C96" s="68"/>
      <c r="D96" s="247"/>
      <c r="E96" s="248"/>
      <c r="F96" s="236"/>
      <c r="G96" s="214">
        <v>7</v>
      </c>
      <c r="H96" s="116"/>
      <c r="I96" s="116"/>
      <c r="J96" s="117">
        <f>IF(H96=" ",0,(IF(I96=" ",0,G96*H96*I96)))</f>
        <v>0</v>
      </c>
      <c r="K96" s="117">
        <f t="shared" si="43"/>
        <v>0</v>
      </c>
      <c r="L96" s="117">
        <f>K96+J96</f>
        <v>0</v>
      </c>
      <c r="M96" s="61"/>
      <c r="N96" s="61"/>
      <c r="O96" s="50"/>
    </row>
    <row r="97" spans="1:15" x14ac:dyDescent="0.2">
      <c r="A97" s="77" t="s">
        <v>240</v>
      </c>
      <c r="B97" s="68"/>
      <c r="C97" s="68"/>
      <c r="D97" s="230"/>
      <c r="E97" s="248"/>
      <c r="F97" s="225"/>
      <c r="G97" s="118">
        <v>4</v>
      </c>
      <c r="H97" s="116"/>
      <c r="I97" s="116"/>
      <c r="J97" s="117">
        <f>IF(H97=" ",0,(IF(I97=" ",0,G97*H97*I97)))</f>
        <v>0</v>
      </c>
      <c r="K97" s="117">
        <f t="shared" si="43"/>
        <v>0</v>
      </c>
      <c r="L97" s="117">
        <f>K97+J97</f>
        <v>0</v>
      </c>
      <c r="M97" s="61"/>
      <c r="N97" s="61"/>
      <c r="O97" s="50"/>
    </row>
    <row r="98" spans="1:15" x14ac:dyDescent="0.2">
      <c r="A98" s="183" t="s">
        <v>811</v>
      </c>
      <c r="B98" s="68"/>
      <c r="C98" s="68"/>
      <c r="D98" s="230"/>
      <c r="E98" s="248"/>
      <c r="F98" s="225"/>
      <c r="G98" s="118">
        <v>3</v>
      </c>
      <c r="H98" s="116"/>
      <c r="I98" s="116"/>
      <c r="J98" s="117">
        <f t="shared" si="42"/>
        <v>0</v>
      </c>
      <c r="K98" s="117">
        <f t="shared" si="43"/>
        <v>0</v>
      </c>
      <c r="L98" s="117">
        <f t="shared" si="44"/>
        <v>0</v>
      </c>
      <c r="M98" s="61"/>
      <c r="N98" s="61"/>
      <c r="O98" s="50"/>
    </row>
    <row r="99" spans="1:15" x14ac:dyDescent="0.2">
      <c r="A99" s="183" t="s">
        <v>812</v>
      </c>
      <c r="B99" s="68"/>
      <c r="C99" s="68"/>
      <c r="D99" s="230"/>
      <c r="E99" s="248"/>
      <c r="F99" s="225"/>
      <c r="G99" s="118">
        <v>3</v>
      </c>
      <c r="H99" s="116"/>
      <c r="I99" s="116"/>
      <c r="J99" s="117">
        <f t="shared" si="42"/>
        <v>0</v>
      </c>
      <c r="K99" s="117">
        <f t="shared" si="43"/>
        <v>0</v>
      </c>
      <c r="L99" s="117">
        <f t="shared" si="44"/>
        <v>0</v>
      </c>
      <c r="M99" s="61"/>
      <c r="N99" s="61"/>
      <c r="O99" s="50"/>
    </row>
    <row r="100" spans="1:15" x14ac:dyDescent="0.2">
      <c r="A100" s="183" t="s">
        <v>813</v>
      </c>
      <c r="B100" s="68"/>
      <c r="C100" s="68"/>
      <c r="D100" s="230"/>
      <c r="E100" s="248"/>
      <c r="F100" s="225"/>
      <c r="G100" s="118">
        <v>3</v>
      </c>
      <c r="H100" s="116"/>
      <c r="I100" s="116"/>
      <c r="J100" s="117">
        <f t="shared" si="42"/>
        <v>0</v>
      </c>
      <c r="K100" s="117">
        <f t="shared" si="43"/>
        <v>0</v>
      </c>
      <c r="L100" s="117">
        <f t="shared" si="44"/>
        <v>0</v>
      </c>
      <c r="M100" s="61"/>
      <c r="N100" s="61"/>
      <c r="O100" s="50"/>
    </row>
    <row r="101" spans="1:15" x14ac:dyDescent="0.2">
      <c r="A101" s="183" t="s">
        <v>814</v>
      </c>
      <c r="B101" s="68"/>
      <c r="C101" s="68"/>
      <c r="D101" s="230"/>
      <c r="E101" s="248"/>
      <c r="F101" s="225"/>
      <c r="G101" s="118">
        <v>3</v>
      </c>
      <c r="H101" s="116"/>
      <c r="I101" s="116"/>
      <c r="J101" s="117">
        <f t="shared" si="42"/>
        <v>0</v>
      </c>
      <c r="K101" s="117">
        <f t="shared" si="43"/>
        <v>0</v>
      </c>
      <c r="L101" s="117">
        <f t="shared" si="44"/>
        <v>0</v>
      </c>
      <c r="M101" s="61"/>
      <c r="N101" s="61"/>
      <c r="O101" s="50"/>
    </row>
    <row r="102" spans="1:15" x14ac:dyDescent="0.2">
      <c r="A102" s="252" t="s">
        <v>0</v>
      </c>
      <c r="B102" s="86"/>
      <c r="C102" s="86"/>
      <c r="D102" s="86"/>
      <c r="E102" s="248"/>
      <c r="F102" s="236"/>
      <c r="G102" s="118">
        <v>3</v>
      </c>
      <c r="H102" s="116"/>
      <c r="I102" s="116"/>
      <c r="J102" s="117">
        <f t="shared" ref="J102:J107" si="48">IF(H102=" ",0,(IF(I102=" ",0,G102*H102*I102)))</f>
        <v>0</v>
      </c>
      <c r="K102" s="117">
        <f t="shared" si="43"/>
        <v>0</v>
      </c>
      <c r="L102" s="117">
        <f t="shared" ref="L102:L107" si="49">K102+J102</f>
        <v>0</v>
      </c>
      <c r="M102" s="61"/>
      <c r="N102" s="61"/>
      <c r="O102" s="50"/>
    </row>
    <row r="103" spans="1:15" x14ac:dyDescent="0.2">
      <c r="A103" s="183" t="s">
        <v>815</v>
      </c>
      <c r="B103" s="68"/>
      <c r="C103" s="68"/>
      <c r="D103" s="68"/>
      <c r="E103" s="250"/>
      <c r="F103" s="246"/>
      <c r="G103" s="214">
        <v>4</v>
      </c>
      <c r="H103" s="116"/>
      <c r="I103" s="116"/>
      <c r="J103" s="117">
        <f t="shared" si="48"/>
        <v>0</v>
      </c>
      <c r="K103" s="117">
        <f t="shared" si="43"/>
        <v>0</v>
      </c>
      <c r="L103" s="117">
        <f t="shared" si="49"/>
        <v>0</v>
      </c>
      <c r="M103" s="61"/>
      <c r="N103" s="61"/>
      <c r="O103" s="50"/>
    </row>
    <row r="104" spans="1:15" x14ac:dyDescent="0.2">
      <c r="A104" s="353" t="s">
        <v>816</v>
      </c>
      <c r="B104" s="68"/>
      <c r="C104" s="50"/>
      <c r="D104" s="50"/>
      <c r="E104" s="248"/>
      <c r="F104" s="236"/>
      <c r="G104" s="118">
        <v>4</v>
      </c>
      <c r="H104" s="116"/>
      <c r="I104" s="116"/>
      <c r="J104" s="117">
        <f t="shared" si="48"/>
        <v>0</v>
      </c>
      <c r="K104" s="117">
        <f t="shared" si="43"/>
        <v>0</v>
      </c>
      <c r="L104" s="117">
        <f t="shared" si="49"/>
        <v>0</v>
      </c>
      <c r="M104" s="61"/>
      <c r="N104" s="61"/>
      <c r="O104" s="50"/>
    </row>
    <row r="105" spans="1:15" x14ac:dyDescent="0.2">
      <c r="A105" s="183" t="s">
        <v>817</v>
      </c>
      <c r="B105" s="68"/>
      <c r="C105" s="68"/>
      <c r="D105" s="68"/>
      <c r="E105" s="248"/>
      <c r="F105" s="236"/>
      <c r="G105" s="118">
        <v>4</v>
      </c>
      <c r="H105" s="116"/>
      <c r="I105" s="116"/>
      <c r="J105" s="117">
        <f t="shared" si="48"/>
        <v>0</v>
      </c>
      <c r="K105" s="117">
        <f t="shared" si="43"/>
        <v>0</v>
      </c>
      <c r="L105" s="117">
        <f t="shared" si="49"/>
        <v>0</v>
      </c>
      <c r="M105" s="61"/>
      <c r="N105" s="61"/>
      <c r="O105" s="50"/>
    </row>
    <row r="106" spans="1:15" x14ac:dyDescent="0.2">
      <c r="A106" s="353" t="s">
        <v>818</v>
      </c>
      <c r="B106" s="68"/>
      <c r="C106" s="68"/>
      <c r="D106" s="68"/>
      <c r="E106" s="248"/>
      <c r="F106" s="236"/>
      <c r="G106" s="118">
        <v>4</v>
      </c>
      <c r="H106" s="116"/>
      <c r="I106" s="116"/>
      <c r="J106" s="117">
        <f t="shared" si="48"/>
        <v>0</v>
      </c>
      <c r="K106" s="117">
        <f t="shared" si="43"/>
        <v>0</v>
      </c>
      <c r="L106" s="117">
        <f t="shared" si="49"/>
        <v>0</v>
      </c>
      <c r="M106" s="61"/>
      <c r="N106" s="61"/>
      <c r="O106" s="50"/>
    </row>
    <row r="107" spans="1:15" x14ac:dyDescent="0.2">
      <c r="A107" s="77" t="s">
        <v>1</v>
      </c>
      <c r="B107" s="68"/>
      <c r="C107" s="68"/>
      <c r="D107" s="68"/>
      <c r="E107" s="248"/>
      <c r="F107" s="236"/>
      <c r="G107" s="118">
        <v>7</v>
      </c>
      <c r="H107" s="116"/>
      <c r="I107" s="116"/>
      <c r="J107" s="117">
        <f t="shared" si="48"/>
        <v>0</v>
      </c>
      <c r="K107" s="117">
        <f t="shared" si="43"/>
        <v>0</v>
      </c>
      <c r="L107" s="117">
        <f t="shared" si="49"/>
        <v>0</v>
      </c>
      <c r="M107" s="61"/>
      <c r="N107" s="61"/>
      <c r="O107" s="50"/>
    </row>
    <row r="108" spans="1:15" x14ac:dyDescent="0.2">
      <c r="A108" s="50"/>
      <c r="B108" s="50"/>
      <c r="C108" s="50"/>
      <c r="D108" s="50"/>
      <c r="E108" s="250"/>
      <c r="F108" s="246"/>
      <c r="G108" s="58"/>
      <c r="H108" s="63"/>
      <c r="I108" s="63"/>
      <c r="J108" s="64"/>
      <c r="K108" s="64"/>
      <c r="L108" s="64"/>
      <c r="M108" s="61"/>
      <c r="N108" s="61"/>
      <c r="O108" s="50"/>
    </row>
    <row r="109" spans="1:15" x14ac:dyDescent="0.2">
      <c r="A109" s="69" t="s">
        <v>819</v>
      </c>
      <c r="B109" s="50"/>
      <c r="C109" s="50"/>
      <c r="D109" s="245"/>
      <c r="E109" s="245"/>
      <c r="F109" s="246"/>
      <c r="G109" s="58"/>
      <c r="H109" s="63"/>
      <c r="I109" s="63"/>
      <c r="J109" s="133"/>
      <c r="K109" s="133"/>
      <c r="L109" s="133"/>
      <c r="M109" s="61"/>
      <c r="N109" s="61"/>
      <c r="O109" s="50"/>
    </row>
    <row r="110" spans="1:15" x14ac:dyDescent="0.2">
      <c r="A110" s="183" t="s">
        <v>584</v>
      </c>
      <c r="B110" s="68"/>
      <c r="C110" s="68"/>
      <c r="D110" s="247"/>
      <c r="E110" s="248"/>
      <c r="F110" s="249"/>
      <c r="G110" s="118">
        <v>6</v>
      </c>
      <c r="H110" s="116"/>
      <c r="I110" s="116"/>
      <c r="J110" s="117">
        <f t="shared" ref="J110:J113" si="50">IF(H110=" ",0,(IF(I110=" ",0,G110*H110*I110)))</f>
        <v>0</v>
      </c>
      <c r="K110" s="117">
        <f t="shared" ref="K110:K130" si="51">0.22*J110</f>
        <v>0</v>
      </c>
      <c r="L110" s="117">
        <f t="shared" ref="L110:L113" si="52">K110+J110</f>
        <v>0</v>
      </c>
      <c r="M110" s="61"/>
      <c r="N110" s="61"/>
      <c r="O110" s="50"/>
    </row>
    <row r="111" spans="1:15" x14ac:dyDescent="0.2">
      <c r="A111" s="183" t="s">
        <v>585</v>
      </c>
      <c r="B111" s="68"/>
      <c r="C111" s="68"/>
      <c r="D111" s="247"/>
      <c r="E111" s="250"/>
      <c r="F111" s="226"/>
      <c r="G111" s="214">
        <v>6</v>
      </c>
      <c r="H111" s="116"/>
      <c r="I111" s="116"/>
      <c r="J111" s="117">
        <f t="shared" si="50"/>
        <v>0</v>
      </c>
      <c r="K111" s="117">
        <f t="shared" si="51"/>
        <v>0</v>
      </c>
      <c r="L111" s="117">
        <f t="shared" si="52"/>
        <v>0</v>
      </c>
      <c r="M111" s="61"/>
      <c r="N111" s="61"/>
      <c r="O111" s="50"/>
    </row>
    <row r="112" spans="1:15" x14ac:dyDescent="0.2">
      <c r="A112" s="183" t="s">
        <v>820</v>
      </c>
      <c r="B112" s="50"/>
      <c r="C112" s="50"/>
      <c r="D112" s="247"/>
      <c r="E112" s="248"/>
      <c r="F112" s="236"/>
      <c r="G112" s="118">
        <v>6</v>
      </c>
      <c r="H112" s="116"/>
      <c r="I112" s="116"/>
      <c r="J112" s="117">
        <f t="shared" si="50"/>
        <v>0</v>
      </c>
      <c r="K112" s="117">
        <f t="shared" si="51"/>
        <v>0</v>
      </c>
      <c r="L112" s="117">
        <f t="shared" si="52"/>
        <v>0</v>
      </c>
      <c r="M112" s="61"/>
      <c r="N112" s="61"/>
      <c r="O112" s="50"/>
    </row>
    <row r="113" spans="1:15" x14ac:dyDescent="0.2">
      <c r="A113" s="183" t="s">
        <v>536</v>
      </c>
      <c r="B113" s="86"/>
      <c r="C113" s="86"/>
      <c r="D113" s="253"/>
      <c r="E113" s="250"/>
      <c r="F113" s="246"/>
      <c r="G113" s="214">
        <v>6</v>
      </c>
      <c r="H113" s="116"/>
      <c r="I113" s="116"/>
      <c r="J113" s="117">
        <f t="shared" si="50"/>
        <v>0</v>
      </c>
      <c r="K113" s="117">
        <f t="shared" si="51"/>
        <v>0</v>
      </c>
      <c r="L113" s="117">
        <f t="shared" si="52"/>
        <v>0</v>
      </c>
      <c r="M113" s="61"/>
      <c r="N113" s="61"/>
      <c r="O113" s="50"/>
    </row>
    <row r="114" spans="1:15" x14ac:dyDescent="0.2">
      <c r="A114" s="77" t="s">
        <v>538</v>
      </c>
      <c r="B114" s="68"/>
      <c r="C114" s="68"/>
      <c r="D114" s="230"/>
      <c r="E114" s="248"/>
      <c r="F114" s="225"/>
      <c r="G114" s="118">
        <v>6</v>
      </c>
      <c r="H114" s="116"/>
      <c r="I114" s="116"/>
      <c r="J114" s="117">
        <f t="shared" ref="J114:J122" si="53">IF(H114=" ",0,(IF(I114=" ",0,G114*H114*I114)))</f>
        <v>0</v>
      </c>
      <c r="K114" s="117">
        <f t="shared" ref="K114:K120" si="54">0.22*J114</f>
        <v>0</v>
      </c>
      <c r="L114" s="117">
        <f t="shared" ref="L114:L122" si="55">K114+J114</f>
        <v>0</v>
      </c>
      <c r="M114" s="61"/>
      <c r="N114" s="61"/>
      <c r="O114" s="50"/>
    </row>
    <row r="115" spans="1:15" x14ac:dyDescent="0.2">
      <c r="A115" s="77" t="s">
        <v>539</v>
      </c>
      <c r="B115" s="68"/>
      <c r="C115" s="68"/>
      <c r="D115" s="230"/>
      <c r="E115" s="248"/>
      <c r="F115" s="225"/>
      <c r="G115" s="214">
        <v>6</v>
      </c>
      <c r="H115" s="116"/>
      <c r="I115" s="116"/>
      <c r="J115" s="117">
        <f t="shared" si="53"/>
        <v>0</v>
      </c>
      <c r="K115" s="117">
        <f t="shared" si="54"/>
        <v>0</v>
      </c>
      <c r="L115" s="117">
        <f t="shared" si="55"/>
        <v>0</v>
      </c>
      <c r="M115" s="61"/>
      <c r="N115" s="61"/>
      <c r="O115" s="50"/>
    </row>
    <row r="116" spans="1:15" x14ac:dyDescent="0.2">
      <c r="A116" s="77" t="s">
        <v>540</v>
      </c>
      <c r="B116" s="86"/>
      <c r="C116" s="86"/>
      <c r="D116" s="86"/>
      <c r="E116" s="248"/>
      <c r="F116" s="236"/>
      <c r="G116" s="118">
        <v>6</v>
      </c>
      <c r="H116" s="116"/>
      <c r="I116" s="116"/>
      <c r="J116" s="117">
        <f t="shared" si="53"/>
        <v>0</v>
      </c>
      <c r="K116" s="117">
        <f t="shared" si="54"/>
        <v>0</v>
      </c>
      <c r="L116" s="117">
        <f t="shared" si="55"/>
        <v>0</v>
      </c>
      <c r="M116" s="61"/>
      <c r="N116" s="61"/>
      <c r="O116" s="50"/>
    </row>
    <row r="117" spans="1:15" x14ac:dyDescent="0.2">
      <c r="A117" s="77" t="s">
        <v>541</v>
      </c>
      <c r="B117" s="68"/>
      <c r="C117" s="68"/>
      <c r="D117" s="68"/>
      <c r="E117" s="250"/>
      <c r="F117" s="246"/>
      <c r="G117" s="214">
        <v>6</v>
      </c>
      <c r="H117" s="116"/>
      <c r="I117" s="116"/>
      <c r="J117" s="117">
        <f t="shared" si="53"/>
        <v>0</v>
      </c>
      <c r="K117" s="117">
        <f t="shared" si="54"/>
        <v>0</v>
      </c>
      <c r="L117" s="117">
        <f t="shared" si="55"/>
        <v>0</v>
      </c>
      <c r="M117" s="61"/>
      <c r="N117" s="61"/>
      <c r="O117" s="50"/>
    </row>
    <row r="118" spans="1:15" x14ac:dyDescent="0.2">
      <c r="A118" s="77" t="s">
        <v>542</v>
      </c>
      <c r="B118" s="68"/>
      <c r="C118" s="50"/>
      <c r="D118" s="50"/>
      <c r="E118" s="248"/>
      <c r="F118" s="236"/>
      <c r="G118" s="118">
        <v>6</v>
      </c>
      <c r="H118" s="116"/>
      <c r="I118" s="116"/>
      <c r="J118" s="117">
        <f t="shared" si="53"/>
        <v>0</v>
      </c>
      <c r="K118" s="117">
        <f t="shared" si="54"/>
        <v>0</v>
      </c>
      <c r="L118" s="117">
        <f t="shared" si="55"/>
        <v>0</v>
      </c>
      <c r="M118" s="61"/>
      <c r="N118" s="61"/>
      <c r="O118" s="50"/>
    </row>
    <row r="119" spans="1:15" x14ac:dyDescent="0.2">
      <c r="A119" s="77" t="s">
        <v>543</v>
      </c>
      <c r="B119" s="68"/>
      <c r="C119" s="68"/>
      <c r="D119" s="68"/>
      <c r="E119" s="248"/>
      <c r="F119" s="236"/>
      <c r="G119" s="214">
        <v>6</v>
      </c>
      <c r="H119" s="116"/>
      <c r="I119" s="116"/>
      <c r="J119" s="117">
        <f t="shared" si="53"/>
        <v>0</v>
      </c>
      <c r="K119" s="117">
        <f t="shared" si="54"/>
        <v>0</v>
      </c>
      <c r="L119" s="117">
        <f t="shared" si="55"/>
        <v>0</v>
      </c>
      <c r="M119" s="61"/>
      <c r="N119" s="61"/>
      <c r="O119" s="50"/>
    </row>
    <row r="120" spans="1:15" x14ac:dyDescent="0.2">
      <c r="A120" s="183" t="s">
        <v>821</v>
      </c>
      <c r="B120" s="68"/>
      <c r="C120" s="68"/>
      <c r="D120" s="68"/>
      <c r="E120" s="248"/>
      <c r="F120" s="236"/>
      <c r="G120" s="118">
        <v>14</v>
      </c>
      <c r="H120" s="116"/>
      <c r="I120" s="116"/>
      <c r="J120" s="117">
        <f t="shared" si="53"/>
        <v>0</v>
      </c>
      <c r="K120" s="117">
        <f t="shared" si="54"/>
        <v>0</v>
      </c>
      <c r="L120" s="117">
        <f t="shared" si="55"/>
        <v>0</v>
      </c>
      <c r="M120" s="61"/>
      <c r="N120" s="61"/>
      <c r="O120" s="50"/>
    </row>
    <row r="121" spans="1:15" x14ac:dyDescent="0.2">
      <c r="A121" s="183" t="s">
        <v>811</v>
      </c>
      <c r="B121" s="68"/>
      <c r="C121" s="68"/>
      <c r="D121" s="247"/>
      <c r="E121" s="248"/>
      <c r="F121" s="236"/>
      <c r="G121" s="118">
        <v>6</v>
      </c>
      <c r="H121" s="116"/>
      <c r="I121" s="116"/>
      <c r="J121" s="117">
        <f t="shared" si="53"/>
        <v>0</v>
      </c>
      <c r="K121" s="117">
        <f t="shared" si="51"/>
        <v>0</v>
      </c>
      <c r="L121" s="117">
        <f t="shared" si="55"/>
        <v>0</v>
      </c>
      <c r="M121" s="61"/>
      <c r="N121" s="61"/>
      <c r="O121" s="50"/>
    </row>
    <row r="122" spans="1:15" x14ac:dyDescent="0.2">
      <c r="A122" s="183" t="s">
        <v>812</v>
      </c>
      <c r="B122" s="68"/>
      <c r="C122" s="68"/>
      <c r="D122" s="230"/>
      <c r="E122" s="248"/>
      <c r="F122" s="225"/>
      <c r="G122" s="214">
        <v>6</v>
      </c>
      <c r="H122" s="116"/>
      <c r="I122" s="116"/>
      <c r="J122" s="117">
        <f t="shared" si="53"/>
        <v>0</v>
      </c>
      <c r="K122" s="117">
        <f t="shared" si="51"/>
        <v>0</v>
      </c>
      <c r="L122" s="117">
        <f t="shared" si="55"/>
        <v>0</v>
      </c>
      <c r="M122" s="61"/>
      <c r="N122" s="61"/>
      <c r="O122" s="50"/>
    </row>
    <row r="123" spans="1:15" x14ac:dyDescent="0.2">
      <c r="A123" s="183" t="s">
        <v>813</v>
      </c>
      <c r="B123" s="68"/>
      <c r="C123" s="230"/>
      <c r="D123" s="68"/>
      <c r="E123" s="68"/>
      <c r="F123" s="236"/>
      <c r="G123" s="118">
        <v>6</v>
      </c>
      <c r="H123" s="116"/>
      <c r="I123" s="116"/>
      <c r="J123" s="117">
        <f t="shared" ref="J123:J130" si="56">IF(H123=" ",0,(IF(I123=" ",0,G123*H123*I123)))</f>
        <v>0</v>
      </c>
      <c r="K123" s="117">
        <f t="shared" si="51"/>
        <v>0</v>
      </c>
      <c r="L123" s="117">
        <f t="shared" ref="L123:L130" si="57">K123+J123</f>
        <v>0</v>
      </c>
      <c r="M123" s="61"/>
      <c r="N123" s="61"/>
      <c r="O123" s="50"/>
    </row>
    <row r="124" spans="1:15" x14ac:dyDescent="0.2">
      <c r="A124" s="77" t="s">
        <v>728</v>
      </c>
      <c r="B124" s="68"/>
      <c r="C124" s="230"/>
      <c r="D124" s="68"/>
      <c r="E124" s="50"/>
      <c r="F124" s="246"/>
      <c r="G124" s="214">
        <v>6</v>
      </c>
      <c r="H124" s="116"/>
      <c r="I124" s="116"/>
      <c r="J124" s="117">
        <f t="shared" si="56"/>
        <v>0</v>
      </c>
      <c r="K124" s="117">
        <f t="shared" si="51"/>
        <v>0</v>
      </c>
      <c r="L124" s="117">
        <f t="shared" si="57"/>
        <v>0</v>
      </c>
      <c r="M124" s="61"/>
      <c r="N124" s="61"/>
      <c r="O124" s="50"/>
    </row>
    <row r="125" spans="1:15" x14ac:dyDescent="0.2">
      <c r="A125" s="77" t="s">
        <v>729</v>
      </c>
      <c r="B125" s="68"/>
      <c r="C125" s="230"/>
      <c r="D125" s="68"/>
      <c r="E125" s="68"/>
      <c r="F125" s="236"/>
      <c r="G125" s="118">
        <v>6</v>
      </c>
      <c r="H125" s="116"/>
      <c r="I125" s="116"/>
      <c r="J125" s="117">
        <f t="shared" si="56"/>
        <v>0</v>
      </c>
      <c r="K125" s="117">
        <f t="shared" si="51"/>
        <v>0</v>
      </c>
      <c r="L125" s="117">
        <f t="shared" si="57"/>
        <v>0</v>
      </c>
      <c r="M125" s="61"/>
      <c r="N125" s="61"/>
      <c r="O125" s="50"/>
    </row>
    <row r="126" spans="1:15" x14ac:dyDescent="0.2">
      <c r="A126" s="77" t="s">
        <v>730</v>
      </c>
      <c r="B126" s="68"/>
      <c r="C126" s="230"/>
      <c r="D126" s="68"/>
      <c r="E126" s="50"/>
      <c r="F126" s="246"/>
      <c r="G126" s="214">
        <v>6</v>
      </c>
      <c r="H126" s="116"/>
      <c r="I126" s="116"/>
      <c r="J126" s="117">
        <f t="shared" si="56"/>
        <v>0</v>
      </c>
      <c r="K126" s="117">
        <f t="shared" si="51"/>
        <v>0</v>
      </c>
      <c r="L126" s="117">
        <f t="shared" si="57"/>
        <v>0</v>
      </c>
      <c r="M126" s="61"/>
      <c r="N126" s="61"/>
      <c r="O126" s="50"/>
    </row>
    <row r="127" spans="1:15" x14ac:dyDescent="0.2">
      <c r="A127" s="77" t="s">
        <v>731</v>
      </c>
      <c r="B127" s="68"/>
      <c r="C127" s="230"/>
      <c r="D127" s="68"/>
      <c r="E127" s="68"/>
      <c r="F127" s="225"/>
      <c r="G127" s="118">
        <v>6</v>
      </c>
      <c r="H127" s="116"/>
      <c r="I127" s="116"/>
      <c r="J127" s="117">
        <f t="shared" si="56"/>
        <v>0</v>
      </c>
      <c r="K127" s="117">
        <f t="shared" si="51"/>
        <v>0</v>
      </c>
      <c r="L127" s="117">
        <f t="shared" si="57"/>
        <v>0</v>
      </c>
      <c r="M127" s="61"/>
      <c r="N127" s="61"/>
      <c r="O127" s="50"/>
    </row>
    <row r="128" spans="1:15" x14ac:dyDescent="0.2">
      <c r="A128" s="77" t="s">
        <v>732</v>
      </c>
      <c r="B128" s="68"/>
      <c r="C128" s="68"/>
      <c r="D128" s="68"/>
      <c r="E128" s="68"/>
      <c r="F128" s="249"/>
      <c r="G128" s="214">
        <v>6</v>
      </c>
      <c r="H128" s="116"/>
      <c r="I128" s="116"/>
      <c r="J128" s="117">
        <f t="shared" si="56"/>
        <v>0</v>
      </c>
      <c r="K128" s="117">
        <f t="shared" si="51"/>
        <v>0</v>
      </c>
      <c r="L128" s="117">
        <f t="shared" si="57"/>
        <v>0</v>
      </c>
      <c r="M128" s="61"/>
      <c r="N128" s="61"/>
      <c r="O128" s="50"/>
    </row>
    <row r="129" spans="1:15" x14ac:dyDescent="0.2">
      <c r="A129" s="77" t="s">
        <v>733</v>
      </c>
      <c r="B129" s="68"/>
      <c r="C129" s="68"/>
      <c r="D129" s="230"/>
      <c r="E129" s="248"/>
      <c r="F129" s="225"/>
      <c r="G129" s="118">
        <v>6</v>
      </c>
      <c r="H129" s="116"/>
      <c r="I129" s="116"/>
      <c r="J129" s="117">
        <f t="shared" si="56"/>
        <v>0</v>
      </c>
      <c r="K129" s="117">
        <f t="shared" si="51"/>
        <v>0</v>
      </c>
      <c r="L129" s="117">
        <f t="shared" si="57"/>
        <v>0</v>
      </c>
      <c r="M129" s="61"/>
      <c r="N129" s="61"/>
      <c r="O129" s="50"/>
    </row>
    <row r="130" spans="1:15" x14ac:dyDescent="0.2">
      <c r="A130" s="77" t="s">
        <v>734</v>
      </c>
      <c r="B130" s="68"/>
      <c r="C130" s="68"/>
      <c r="D130" s="230"/>
      <c r="E130" s="248"/>
      <c r="F130" s="225"/>
      <c r="G130" s="214">
        <v>6</v>
      </c>
      <c r="H130" s="116"/>
      <c r="I130" s="116"/>
      <c r="J130" s="117">
        <f t="shared" si="56"/>
        <v>0</v>
      </c>
      <c r="K130" s="117">
        <f t="shared" si="51"/>
        <v>0</v>
      </c>
      <c r="L130" s="117">
        <f t="shared" si="57"/>
        <v>0</v>
      </c>
      <c r="M130" s="61"/>
      <c r="N130" s="61"/>
      <c r="O130" s="50"/>
    </row>
    <row r="131" spans="1:15" x14ac:dyDescent="0.2">
      <c r="A131" s="50"/>
      <c r="B131" s="50"/>
      <c r="C131" s="50"/>
      <c r="D131" s="50"/>
      <c r="E131" s="250"/>
      <c r="F131" s="246"/>
      <c r="G131" s="58"/>
      <c r="H131" s="63"/>
      <c r="I131" s="63"/>
      <c r="J131" s="64"/>
      <c r="K131" s="64"/>
      <c r="L131" s="64"/>
      <c r="M131" s="61"/>
      <c r="N131" s="61"/>
      <c r="O131" s="50"/>
    </row>
    <row r="132" spans="1:15" x14ac:dyDescent="0.2">
      <c r="A132" s="69" t="s">
        <v>822</v>
      </c>
      <c r="B132" s="50"/>
      <c r="C132" s="50"/>
      <c r="D132" s="245"/>
      <c r="E132" s="67"/>
      <c r="F132" s="254"/>
      <c r="G132" s="62"/>
      <c r="H132" s="63"/>
      <c r="I132" s="63"/>
      <c r="J132" s="133"/>
      <c r="K132" s="133"/>
      <c r="L132" s="133"/>
      <c r="M132" s="61"/>
      <c r="N132" s="61"/>
      <c r="O132" s="50"/>
    </row>
    <row r="133" spans="1:15" x14ac:dyDescent="0.2">
      <c r="A133" s="77" t="s">
        <v>584</v>
      </c>
      <c r="B133" s="68"/>
      <c r="C133" s="68"/>
      <c r="D133" s="247"/>
      <c r="E133" s="68"/>
      <c r="F133" s="236"/>
      <c r="G133" s="118">
        <v>6</v>
      </c>
      <c r="H133" s="116"/>
      <c r="I133" s="116"/>
      <c r="J133" s="117">
        <f t="shared" ref="J133:J136" si="58">IF(H133=" ",0,(IF(I133=" ",0,G133*H133*I133)))</f>
        <v>0</v>
      </c>
      <c r="K133" s="117">
        <f t="shared" ref="K133:K158" si="59">0.22*J133</f>
        <v>0</v>
      </c>
      <c r="L133" s="117">
        <f t="shared" ref="L133:L136" si="60">K133+J133</f>
        <v>0</v>
      </c>
      <c r="M133" s="61"/>
      <c r="N133" s="61"/>
      <c r="O133" s="50"/>
    </row>
    <row r="134" spans="1:15" x14ac:dyDescent="0.2">
      <c r="A134" s="77" t="s">
        <v>585</v>
      </c>
      <c r="B134" s="50"/>
      <c r="C134" s="50"/>
      <c r="D134" s="242"/>
      <c r="E134" s="50"/>
      <c r="F134" s="246"/>
      <c r="G134" s="214">
        <v>6</v>
      </c>
      <c r="H134" s="116"/>
      <c r="I134" s="116"/>
      <c r="J134" s="117">
        <f t="shared" si="58"/>
        <v>0</v>
      </c>
      <c r="K134" s="117">
        <f t="shared" si="59"/>
        <v>0</v>
      </c>
      <c r="L134" s="117">
        <f t="shared" si="60"/>
        <v>0</v>
      </c>
      <c r="M134" s="61"/>
      <c r="N134" s="61"/>
      <c r="O134" s="50"/>
    </row>
    <row r="135" spans="1:15" x14ac:dyDescent="0.2">
      <c r="A135" s="251" t="s">
        <v>586</v>
      </c>
      <c r="B135" s="68"/>
      <c r="C135" s="68"/>
      <c r="D135" s="247"/>
      <c r="E135" s="68"/>
      <c r="F135" s="236"/>
      <c r="G135" s="118">
        <v>6</v>
      </c>
      <c r="H135" s="116"/>
      <c r="I135" s="116"/>
      <c r="J135" s="117">
        <f t="shared" si="58"/>
        <v>0</v>
      </c>
      <c r="K135" s="117">
        <f t="shared" si="59"/>
        <v>0</v>
      </c>
      <c r="L135" s="117">
        <f t="shared" si="60"/>
        <v>0</v>
      </c>
      <c r="M135" s="61"/>
      <c r="N135" s="61"/>
      <c r="O135" s="50"/>
    </row>
    <row r="136" spans="1:15" x14ac:dyDescent="0.2">
      <c r="A136" s="252" t="s">
        <v>536</v>
      </c>
      <c r="B136" s="68"/>
      <c r="C136" s="68"/>
      <c r="D136" s="247"/>
      <c r="E136" s="68"/>
      <c r="F136" s="236"/>
      <c r="G136" s="118">
        <v>10</v>
      </c>
      <c r="H136" s="116"/>
      <c r="I136" s="116"/>
      <c r="J136" s="117">
        <f t="shared" si="58"/>
        <v>0</v>
      </c>
      <c r="K136" s="117">
        <f t="shared" si="59"/>
        <v>0</v>
      </c>
      <c r="L136" s="117">
        <f t="shared" si="60"/>
        <v>0</v>
      </c>
      <c r="M136" s="61"/>
      <c r="N136" s="61"/>
      <c r="O136" s="50"/>
    </row>
    <row r="137" spans="1:15" x14ac:dyDescent="0.2">
      <c r="A137" s="77" t="s">
        <v>538</v>
      </c>
      <c r="B137" s="68"/>
      <c r="C137" s="230"/>
      <c r="D137" s="68"/>
      <c r="E137" s="68"/>
      <c r="F137" s="236"/>
      <c r="G137" s="118">
        <v>6</v>
      </c>
      <c r="H137" s="116"/>
      <c r="I137" s="116"/>
      <c r="J137" s="117">
        <f t="shared" ref="J137:J143" si="61">IF(H137=" ",0,(IF(I137=" ",0,G137*H137*I137)))</f>
        <v>0</v>
      </c>
      <c r="K137" s="117">
        <f t="shared" ref="K137:K142" si="62">0.22*J137</f>
        <v>0</v>
      </c>
      <c r="L137" s="117">
        <f t="shared" ref="L137:L143" si="63">K137+J137</f>
        <v>0</v>
      </c>
      <c r="M137" s="61"/>
      <c r="N137" s="61"/>
      <c r="O137" s="50"/>
    </row>
    <row r="138" spans="1:15" x14ac:dyDescent="0.2">
      <c r="A138" s="77" t="s">
        <v>539</v>
      </c>
      <c r="B138" s="68"/>
      <c r="C138" s="230"/>
      <c r="D138" s="68"/>
      <c r="E138" s="50"/>
      <c r="F138" s="246"/>
      <c r="G138" s="214">
        <v>6</v>
      </c>
      <c r="H138" s="116"/>
      <c r="I138" s="116"/>
      <c r="J138" s="117">
        <f t="shared" si="61"/>
        <v>0</v>
      </c>
      <c r="K138" s="117">
        <f t="shared" si="62"/>
        <v>0</v>
      </c>
      <c r="L138" s="117">
        <f t="shared" si="63"/>
        <v>0</v>
      </c>
      <c r="M138" s="61"/>
      <c r="N138" s="61"/>
      <c r="O138" s="50"/>
    </row>
    <row r="139" spans="1:15" x14ac:dyDescent="0.2">
      <c r="A139" s="77" t="s">
        <v>540</v>
      </c>
      <c r="B139" s="68"/>
      <c r="C139" s="230"/>
      <c r="D139" s="68"/>
      <c r="E139" s="68"/>
      <c r="F139" s="236"/>
      <c r="G139" s="118">
        <v>6</v>
      </c>
      <c r="H139" s="116"/>
      <c r="I139" s="116"/>
      <c r="J139" s="117">
        <f t="shared" si="61"/>
        <v>0</v>
      </c>
      <c r="K139" s="117">
        <f t="shared" si="62"/>
        <v>0</v>
      </c>
      <c r="L139" s="117">
        <f t="shared" si="63"/>
        <v>0</v>
      </c>
      <c r="M139" s="61"/>
      <c r="N139" s="61"/>
      <c r="O139" s="50"/>
    </row>
    <row r="140" spans="1:15" x14ac:dyDescent="0.2">
      <c r="A140" s="77" t="s">
        <v>541</v>
      </c>
      <c r="B140" s="68"/>
      <c r="C140" s="230"/>
      <c r="D140" s="68"/>
      <c r="E140" s="50"/>
      <c r="F140" s="246"/>
      <c r="G140" s="214">
        <v>6</v>
      </c>
      <c r="H140" s="116"/>
      <c r="I140" s="116"/>
      <c r="J140" s="117">
        <f t="shared" si="61"/>
        <v>0</v>
      </c>
      <c r="K140" s="117">
        <f t="shared" si="62"/>
        <v>0</v>
      </c>
      <c r="L140" s="117">
        <f t="shared" si="63"/>
        <v>0</v>
      </c>
      <c r="M140" s="61"/>
      <c r="N140" s="61"/>
      <c r="O140" s="50"/>
    </row>
    <row r="141" spans="1:15" x14ac:dyDescent="0.2">
      <c r="A141" s="77" t="s">
        <v>542</v>
      </c>
      <c r="B141" s="68"/>
      <c r="C141" s="230"/>
      <c r="D141" s="68"/>
      <c r="E141" s="68"/>
      <c r="F141" s="225"/>
      <c r="G141" s="118">
        <v>6</v>
      </c>
      <c r="H141" s="116"/>
      <c r="I141" s="116"/>
      <c r="J141" s="117">
        <f t="shared" si="61"/>
        <v>0</v>
      </c>
      <c r="K141" s="117">
        <f t="shared" si="62"/>
        <v>0</v>
      </c>
      <c r="L141" s="117">
        <f t="shared" si="63"/>
        <v>0</v>
      </c>
      <c r="M141" s="61"/>
      <c r="N141" s="61"/>
      <c r="O141" s="50"/>
    </row>
    <row r="142" spans="1:15" x14ac:dyDescent="0.2">
      <c r="A142" s="77" t="s">
        <v>543</v>
      </c>
      <c r="B142" s="68"/>
      <c r="C142" s="50"/>
      <c r="D142" s="50"/>
      <c r="E142" s="50"/>
      <c r="F142" s="246"/>
      <c r="G142" s="214">
        <v>6</v>
      </c>
      <c r="H142" s="116"/>
      <c r="I142" s="116"/>
      <c r="J142" s="117">
        <f t="shared" si="61"/>
        <v>0</v>
      </c>
      <c r="K142" s="117">
        <f t="shared" si="62"/>
        <v>0</v>
      </c>
      <c r="L142" s="117">
        <f t="shared" si="63"/>
        <v>0</v>
      </c>
      <c r="M142" s="61"/>
      <c r="N142" s="61"/>
      <c r="O142" s="50"/>
    </row>
    <row r="143" spans="1:15" x14ac:dyDescent="0.2">
      <c r="A143" s="77" t="s">
        <v>537</v>
      </c>
      <c r="B143" s="68"/>
      <c r="C143" s="68"/>
      <c r="D143" s="247"/>
      <c r="E143" s="68"/>
      <c r="F143" s="236"/>
      <c r="G143" s="118">
        <v>10</v>
      </c>
      <c r="H143" s="116"/>
      <c r="I143" s="116"/>
      <c r="J143" s="117">
        <f t="shared" si="61"/>
        <v>0</v>
      </c>
      <c r="K143" s="117">
        <f t="shared" si="59"/>
        <v>0</v>
      </c>
      <c r="L143" s="117">
        <f t="shared" si="63"/>
        <v>0</v>
      </c>
      <c r="M143" s="61"/>
      <c r="N143" s="61"/>
      <c r="O143" s="50"/>
    </row>
    <row r="144" spans="1:15" x14ac:dyDescent="0.2">
      <c r="A144" s="183" t="s">
        <v>823</v>
      </c>
      <c r="B144" s="68"/>
      <c r="C144" s="68"/>
      <c r="D144" s="68"/>
      <c r="E144" s="68"/>
      <c r="F144" s="249"/>
      <c r="G144" s="118">
        <v>15</v>
      </c>
      <c r="H144" s="116"/>
      <c r="I144" s="116"/>
      <c r="J144" s="117">
        <f t="shared" ref="J144" si="64">IF(H144=" ",0,(IF(I144=" ",0,G144*H144*I144)))</f>
        <v>0</v>
      </c>
      <c r="K144" s="117">
        <f t="shared" ref="K144" si="65">0.22*J144</f>
        <v>0</v>
      </c>
      <c r="L144" s="117">
        <f t="shared" ref="L144" si="66">K144+J144</f>
        <v>0</v>
      </c>
      <c r="M144" s="61"/>
      <c r="N144" s="61"/>
      <c r="O144" s="50"/>
    </row>
    <row r="145" spans="1:15" x14ac:dyDescent="0.2">
      <c r="A145" s="251" t="s">
        <v>240</v>
      </c>
      <c r="B145" s="50"/>
      <c r="C145" s="50"/>
      <c r="D145" s="255"/>
      <c r="E145" s="50"/>
      <c r="F145" s="246"/>
      <c r="G145" s="214">
        <v>6</v>
      </c>
      <c r="H145" s="116"/>
      <c r="I145" s="116"/>
      <c r="J145" s="117">
        <f>IF(H145=" ",0,(IF(I145=" ",0,G145*H145*I145)))</f>
        <v>0</v>
      </c>
      <c r="K145" s="117">
        <f t="shared" si="59"/>
        <v>0</v>
      </c>
      <c r="L145" s="117">
        <f>K145+J145</f>
        <v>0</v>
      </c>
      <c r="M145" s="61"/>
      <c r="N145" s="61"/>
      <c r="O145" s="50"/>
    </row>
    <row r="146" spans="1:15" x14ac:dyDescent="0.2">
      <c r="A146" s="183" t="s">
        <v>811</v>
      </c>
      <c r="B146" s="68"/>
      <c r="C146" s="68"/>
      <c r="D146" s="68"/>
      <c r="E146" s="68"/>
      <c r="F146" s="236"/>
      <c r="G146" s="118">
        <v>6</v>
      </c>
      <c r="H146" s="116"/>
      <c r="I146" s="116"/>
      <c r="J146" s="117">
        <f t="shared" ref="J146:J158" si="67">IF(H146=" ",0,(IF(I146=" ",0,G146*H146*I146)))</f>
        <v>0</v>
      </c>
      <c r="K146" s="117">
        <f t="shared" si="59"/>
        <v>0</v>
      </c>
      <c r="L146" s="117">
        <f t="shared" ref="L146:L158" si="68">K146+J146</f>
        <v>0</v>
      </c>
      <c r="M146" s="61"/>
      <c r="N146" s="61"/>
      <c r="O146" s="50"/>
    </row>
    <row r="147" spans="1:15" x14ac:dyDescent="0.2">
      <c r="A147" s="183" t="s">
        <v>812</v>
      </c>
      <c r="B147" s="68"/>
      <c r="C147" s="68"/>
      <c r="D147" s="68"/>
      <c r="E147" s="68"/>
      <c r="F147" s="236"/>
      <c r="G147" s="118">
        <v>6</v>
      </c>
      <c r="H147" s="116"/>
      <c r="I147" s="116"/>
      <c r="J147" s="117">
        <f t="shared" si="67"/>
        <v>0</v>
      </c>
      <c r="K147" s="117">
        <f t="shared" si="59"/>
        <v>0</v>
      </c>
      <c r="L147" s="117">
        <f t="shared" si="68"/>
        <v>0</v>
      </c>
      <c r="M147" s="61"/>
      <c r="N147" s="61"/>
      <c r="O147" s="50"/>
    </row>
    <row r="148" spans="1:15" x14ac:dyDescent="0.2">
      <c r="A148" s="183" t="s">
        <v>813</v>
      </c>
      <c r="B148" s="68"/>
      <c r="C148" s="68"/>
      <c r="D148" s="68"/>
      <c r="E148" s="68"/>
      <c r="F148" s="236"/>
      <c r="G148" s="118">
        <v>6</v>
      </c>
      <c r="H148" s="116"/>
      <c r="I148" s="116"/>
      <c r="J148" s="117">
        <f t="shared" si="67"/>
        <v>0</v>
      </c>
      <c r="K148" s="117">
        <f t="shared" si="59"/>
        <v>0</v>
      </c>
      <c r="L148" s="117">
        <f t="shared" si="68"/>
        <v>0</v>
      </c>
      <c r="M148" s="61"/>
      <c r="N148" s="61"/>
      <c r="O148" s="50"/>
    </row>
    <row r="149" spans="1:15" x14ac:dyDescent="0.2">
      <c r="A149" s="183" t="s">
        <v>814</v>
      </c>
      <c r="B149" s="68"/>
      <c r="C149" s="68"/>
      <c r="D149" s="68"/>
      <c r="E149" s="68"/>
      <c r="F149" s="236"/>
      <c r="G149" s="118">
        <v>6</v>
      </c>
      <c r="H149" s="116"/>
      <c r="I149" s="116"/>
      <c r="J149" s="117">
        <f t="shared" si="67"/>
        <v>0</v>
      </c>
      <c r="K149" s="117">
        <f t="shared" si="59"/>
        <v>0</v>
      </c>
      <c r="L149" s="117">
        <f t="shared" si="68"/>
        <v>0</v>
      </c>
      <c r="M149" s="61"/>
      <c r="N149" s="61"/>
      <c r="O149" s="50"/>
    </row>
    <row r="150" spans="1:15" x14ac:dyDescent="0.2">
      <c r="A150" s="183" t="s">
        <v>824</v>
      </c>
      <c r="B150" s="68"/>
      <c r="C150" s="68"/>
      <c r="D150" s="68"/>
      <c r="E150" s="68"/>
      <c r="F150" s="236"/>
      <c r="G150" s="118">
        <v>10</v>
      </c>
      <c r="H150" s="116"/>
      <c r="I150" s="116"/>
      <c r="J150" s="117">
        <f t="shared" si="67"/>
        <v>0</v>
      </c>
      <c r="K150" s="117">
        <f t="shared" si="59"/>
        <v>0</v>
      </c>
      <c r="L150" s="117">
        <f t="shared" si="68"/>
        <v>0</v>
      </c>
      <c r="M150" s="61"/>
      <c r="N150" s="61"/>
      <c r="O150" s="50"/>
    </row>
    <row r="151" spans="1:15" x14ac:dyDescent="0.2">
      <c r="A151" s="353" t="s">
        <v>825</v>
      </c>
      <c r="B151" s="50"/>
      <c r="C151" s="50"/>
      <c r="D151" s="50"/>
      <c r="E151" s="50"/>
      <c r="F151" s="226"/>
      <c r="G151" s="214">
        <v>10</v>
      </c>
      <c r="H151" s="116"/>
      <c r="I151" s="116"/>
      <c r="J151" s="117">
        <f t="shared" si="67"/>
        <v>0</v>
      </c>
      <c r="K151" s="117">
        <f t="shared" si="59"/>
        <v>0</v>
      </c>
      <c r="L151" s="117">
        <f t="shared" si="68"/>
        <v>0</v>
      </c>
      <c r="M151" s="61"/>
      <c r="N151" s="61"/>
      <c r="O151" s="50"/>
    </row>
    <row r="152" spans="1:15" x14ac:dyDescent="0.2">
      <c r="A152" s="183" t="s">
        <v>826</v>
      </c>
      <c r="B152" s="68"/>
      <c r="C152" s="68"/>
      <c r="D152" s="68"/>
      <c r="E152" s="68"/>
      <c r="F152" s="236"/>
      <c r="G152" s="118">
        <v>10</v>
      </c>
      <c r="H152" s="116"/>
      <c r="I152" s="116"/>
      <c r="J152" s="117">
        <f t="shared" si="67"/>
        <v>0</v>
      </c>
      <c r="K152" s="117">
        <f t="shared" si="59"/>
        <v>0</v>
      </c>
      <c r="L152" s="117">
        <f t="shared" si="68"/>
        <v>0</v>
      </c>
      <c r="M152" s="61"/>
      <c r="N152" s="61"/>
      <c r="O152" s="50"/>
    </row>
    <row r="153" spans="1:15" x14ac:dyDescent="0.2">
      <c r="A153" s="353" t="s">
        <v>827</v>
      </c>
      <c r="B153" s="50"/>
      <c r="C153" s="50"/>
      <c r="D153" s="50"/>
      <c r="E153" s="50"/>
      <c r="F153" s="246"/>
      <c r="G153" s="214">
        <v>10</v>
      </c>
      <c r="H153" s="116"/>
      <c r="I153" s="116"/>
      <c r="J153" s="117">
        <f t="shared" si="67"/>
        <v>0</v>
      </c>
      <c r="K153" s="117">
        <f t="shared" si="59"/>
        <v>0</v>
      </c>
      <c r="L153" s="117">
        <f t="shared" si="68"/>
        <v>0</v>
      </c>
      <c r="M153" s="61"/>
      <c r="N153" s="61"/>
      <c r="O153" s="50"/>
    </row>
    <row r="154" spans="1:15" x14ac:dyDescent="0.2">
      <c r="A154" s="183" t="s">
        <v>828</v>
      </c>
      <c r="B154" s="68"/>
      <c r="C154" s="68"/>
      <c r="D154" s="68"/>
      <c r="E154" s="68"/>
      <c r="F154" s="236"/>
      <c r="G154" s="118">
        <v>10</v>
      </c>
      <c r="H154" s="116"/>
      <c r="I154" s="116"/>
      <c r="J154" s="117">
        <f t="shared" si="67"/>
        <v>0</v>
      </c>
      <c r="K154" s="117">
        <f t="shared" si="59"/>
        <v>0</v>
      </c>
      <c r="L154" s="117">
        <f t="shared" si="68"/>
        <v>0</v>
      </c>
      <c r="M154" s="61"/>
      <c r="N154" s="61"/>
      <c r="O154" s="50"/>
    </row>
    <row r="155" spans="1:15" x14ac:dyDescent="0.2">
      <c r="A155" s="183" t="s">
        <v>0</v>
      </c>
      <c r="B155" s="68"/>
      <c r="C155" s="68"/>
      <c r="D155" s="68"/>
      <c r="E155" s="68"/>
      <c r="F155" s="236"/>
      <c r="G155" s="118">
        <v>6</v>
      </c>
      <c r="H155" s="116"/>
      <c r="I155" s="116"/>
      <c r="J155" s="117">
        <f t="shared" si="67"/>
        <v>0</v>
      </c>
      <c r="K155" s="117">
        <f t="shared" si="59"/>
        <v>0</v>
      </c>
      <c r="L155" s="117">
        <f t="shared" si="68"/>
        <v>0</v>
      </c>
      <c r="M155" s="61"/>
      <c r="N155" s="61"/>
      <c r="O155" s="50"/>
    </row>
    <row r="156" spans="1:15" x14ac:dyDescent="0.2">
      <c r="A156" s="353" t="s">
        <v>815</v>
      </c>
      <c r="B156" s="68"/>
      <c r="C156" s="68"/>
      <c r="D156" s="68"/>
      <c r="E156" s="68"/>
      <c r="F156" s="249"/>
      <c r="G156" s="119">
        <v>6</v>
      </c>
      <c r="H156" s="116"/>
      <c r="I156" s="116"/>
      <c r="J156" s="117">
        <f t="shared" si="67"/>
        <v>0</v>
      </c>
      <c r="K156" s="117">
        <f t="shared" si="59"/>
        <v>0</v>
      </c>
      <c r="L156" s="117">
        <f t="shared" si="68"/>
        <v>0</v>
      </c>
      <c r="M156" s="61"/>
      <c r="N156" s="61"/>
      <c r="O156" s="50"/>
    </row>
    <row r="157" spans="1:15" x14ac:dyDescent="0.2">
      <c r="A157" s="183" t="s">
        <v>816</v>
      </c>
      <c r="B157" s="68"/>
      <c r="C157" s="68"/>
      <c r="D157" s="68"/>
      <c r="E157" s="68"/>
      <c r="F157" s="249"/>
      <c r="G157" s="118">
        <v>6</v>
      </c>
      <c r="H157" s="116"/>
      <c r="I157" s="116"/>
      <c r="J157" s="117">
        <f t="shared" si="67"/>
        <v>0</v>
      </c>
      <c r="K157" s="117">
        <f t="shared" si="59"/>
        <v>0</v>
      </c>
      <c r="L157" s="117">
        <f t="shared" si="68"/>
        <v>0</v>
      </c>
      <c r="M157" s="61"/>
      <c r="N157" s="61"/>
      <c r="O157" s="50"/>
    </row>
    <row r="158" spans="1:15" x14ac:dyDescent="0.2">
      <c r="A158" s="183" t="s">
        <v>817</v>
      </c>
      <c r="B158" s="68"/>
      <c r="C158" s="68"/>
      <c r="D158" s="68"/>
      <c r="E158" s="68"/>
      <c r="F158" s="249"/>
      <c r="G158" s="118">
        <v>6</v>
      </c>
      <c r="H158" s="116"/>
      <c r="I158" s="116"/>
      <c r="J158" s="117">
        <f t="shared" si="67"/>
        <v>0</v>
      </c>
      <c r="K158" s="117">
        <f t="shared" si="59"/>
        <v>0</v>
      </c>
      <c r="L158" s="117">
        <f t="shared" si="68"/>
        <v>0</v>
      </c>
      <c r="M158" s="61"/>
      <c r="N158" s="61"/>
      <c r="O158" s="50"/>
    </row>
    <row r="159" spans="1:15" x14ac:dyDescent="0.2">
      <c r="A159" s="86"/>
      <c r="B159" s="86"/>
      <c r="C159" s="50"/>
      <c r="D159" s="50"/>
      <c r="E159" s="50"/>
      <c r="F159" s="246"/>
      <c r="G159" s="58"/>
      <c r="H159" s="63"/>
      <c r="I159" s="63"/>
      <c r="J159" s="64"/>
      <c r="K159" s="64"/>
      <c r="L159" s="64"/>
      <c r="M159" s="61"/>
      <c r="N159" s="61"/>
      <c r="O159" s="50"/>
    </row>
    <row r="160" spans="1:15" x14ac:dyDescent="0.2">
      <c r="A160" s="179" t="s">
        <v>642</v>
      </c>
      <c r="B160" s="50"/>
      <c r="C160" s="50"/>
      <c r="D160" s="50"/>
      <c r="E160" s="50"/>
      <c r="F160" s="61"/>
      <c r="G160" s="61"/>
      <c r="H160" s="89"/>
      <c r="I160" s="63"/>
      <c r="J160" s="133"/>
      <c r="K160" s="133"/>
      <c r="L160" s="133"/>
      <c r="M160" s="61"/>
      <c r="N160" s="61"/>
      <c r="O160" s="50"/>
    </row>
    <row r="161" spans="1:15" x14ac:dyDescent="0.2">
      <c r="A161" s="183" t="s">
        <v>735</v>
      </c>
      <c r="B161" s="68"/>
      <c r="C161" s="68"/>
      <c r="D161" s="68"/>
      <c r="E161" s="68"/>
      <c r="F161" s="236"/>
      <c r="G161" s="118">
        <v>10</v>
      </c>
      <c r="H161" s="116"/>
      <c r="I161" s="116"/>
      <c r="J161" s="117">
        <f>IF(H161=" ",0,(IF(I161=" ",0,G161*H161*I161)))</f>
        <v>0</v>
      </c>
      <c r="K161" s="117">
        <f>0.22*J161</f>
        <v>0</v>
      </c>
      <c r="L161" s="117">
        <f>K161+J161</f>
        <v>0</v>
      </c>
      <c r="M161" s="61"/>
      <c r="N161" s="61"/>
      <c r="O161" s="50"/>
    </row>
    <row r="162" spans="1:15" x14ac:dyDescent="0.2">
      <c r="A162" s="183" t="s">
        <v>830</v>
      </c>
      <c r="B162" s="68"/>
      <c r="C162" s="68"/>
      <c r="D162" s="68"/>
      <c r="E162" s="68"/>
      <c r="F162" s="236"/>
      <c r="G162" s="118">
        <v>10</v>
      </c>
      <c r="H162" s="116"/>
      <c r="I162" s="116"/>
      <c r="J162" s="117">
        <f>IF(H162=" ",0,(IF(I162=" ",0,G162*H162*I162)))</f>
        <v>0</v>
      </c>
      <c r="K162" s="117">
        <f>0.22*J162</f>
        <v>0</v>
      </c>
      <c r="L162" s="117">
        <f>K162+J162</f>
        <v>0</v>
      </c>
      <c r="M162" s="61"/>
      <c r="N162" s="61"/>
      <c r="O162" s="50"/>
    </row>
    <row r="163" spans="1:15" x14ac:dyDescent="0.2">
      <c r="A163" s="183" t="s">
        <v>644</v>
      </c>
      <c r="B163" s="67"/>
      <c r="C163" s="67"/>
      <c r="D163" s="67"/>
      <c r="E163" s="235"/>
      <c r="F163" s="254"/>
      <c r="G163" s="118">
        <v>10</v>
      </c>
      <c r="H163" s="116"/>
      <c r="I163" s="116"/>
      <c r="J163" s="117">
        <f>IF(H163=" ",0,(IF(I163=" ",0,G163*H163*I163)))</f>
        <v>0</v>
      </c>
      <c r="K163" s="117">
        <f>0.22*J163</f>
        <v>0</v>
      </c>
      <c r="L163" s="117">
        <f>K163+J163</f>
        <v>0</v>
      </c>
      <c r="M163" s="61"/>
      <c r="N163" s="61"/>
      <c r="O163" s="50"/>
    </row>
    <row r="164" spans="1:15" x14ac:dyDescent="0.2">
      <c r="A164" s="50"/>
      <c r="B164" s="50"/>
      <c r="C164" s="50"/>
      <c r="D164" s="50"/>
      <c r="E164" s="50"/>
      <c r="F164" s="246"/>
      <c r="G164" s="58"/>
      <c r="H164" s="63"/>
      <c r="I164" s="63"/>
      <c r="J164" s="64"/>
      <c r="K164" s="64"/>
      <c r="L164" s="64"/>
      <c r="M164" s="61"/>
      <c r="N164" s="61"/>
      <c r="O164" s="50"/>
    </row>
    <row r="165" spans="1:15" ht="15.75" x14ac:dyDescent="0.25">
      <c r="A165" s="371" t="s">
        <v>239</v>
      </c>
      <c r="B165" s="371"/>
      <c r="C165" s="50"/>
      <c r="D165" s="50"/>
      <c r="E165" s="50"/>
      <c r="F165" s="226"/>
      <c r="G165" s="60"/>
      <c r="H165" s="63"/>
      <c r="I165" s="63"/>
      <c r="J165" s="133"/>
      <c r="K165" s="133"/>
      <c r="L165" s="133"/>
      <c r="M165" s="61"/>
      <c r="N165" s="61"/>
      <c r="O165" s="50"/>
    </row>
    <row r="166" spans="1:15" x14ac:dyDescent="0.2">
      <c r="A166" s="317" t="s">
        <v>829</v>
      </c>
      <c r="B166" s="67"/>
      <c r="C166" s="68"/>
      <c r="D166" s="68"/>
      <c r="E166" s="195"/>
      <c r="F166" s="68"/>
      <c r="G166" s="124">
        <v>30</v>
      </c>
      <c r="H166" s="116"/>
      <c r="I166" s="116"/>
      <c r="J166" s="117">
        <f>IF(H166=" ",0,(IF(I166=" ",0,G166*H166*I166)))</f>
        <v>0</v>
      </c>
      <c r="K166" s="117">
        <f>0.22*J166</f>
        <v>0</v>
      </c>
      <c r="L166" s="117">
        <f>K166+J166</f>
        <v>0</v>
      </c>
      <c r="M166" s="61"/>
      <c r="N166" s="61"/>
      <c r="O166" s="50"/>
    </row>
    <row r="167" spans="1:15" x14ac:dyDescent="0.2">
      <c r="A167" s="183" t="s">
        <v>846</v>
      </c>
      <c r="B167" s="68"/>
      <c r="C167" s="68"/>
      <c r="D167" s="68"/>
      <c r="E167" s="195"/>
      <c r="F167" s="68"/>
      <c r="G167" s="124">
        <v>47</v>
      </c>
      <c r="H167" s="116"/>
      <c r="I167" s="116"/>
      <c r="J167" s="117">
        <f>IF(H167=" ",0,(IF(I167=" ",0,G167*H167*I167)))</f>
        <v>0</v>
      </c>
      <c r="K167" s="117">
        <f>0.22*J167</f>
        <v>0</v>
      </c>
      <c r="L167" s="117">
        <f>K167+J167</f>
        <v>0</v>
      </c>
      <c r="M167" s="61"/>
      <c r="N167" s="61"/>
      <c r="O167" s="50"/>
    </row>
    <row r="168" spans="1:15" x14ac:dyDescent="0.2">
      <c r="A168" s="183" t="s">
        <v>848</v>
      </c>
      <c r="B168" s="68"/>
      <c r="C168" s="68"/>
      <c r="D168" s="68"/>
      <c r="E168" s="195"/>
      <c r="F168" s="68"/>
      <c r="G168" s="124">
        <v>20</v>
      </c>
      <c r="H168" s="116"/>
      <c r="I168" s="116"/>
      <c r="J168" s="117">
        <f>IF(H168=" ",0,(IF(I168=" ",0,G168*H168*I168)))</f>
        <v>0</v>
      </c>
      <c r="K168" s="117">
        <f>0.22*J168</f>
        <v>0</v>
      </c>
      <c r="L168" s="117">
        <f>K168+J168</f>
        <v>0</v>
      </c>
      <c r="M168" s="61"/>
      <c r="N168" s="61"/>
      <c r="O168" s="50"/>
    </row>
    <row r="169" spans="1:15" x14ac:dyDescent="0.2">
      <c r="A169" s="183" t="s">
        <v>847</v>
      </c>
      <c r="B169" s="184"/>
      <c r="C169" s="68"/>
      <c r="D169" s="68"/>
      <c r="E169" s="195"/>
      <c r="F169" s="68"/>
      <c r="G169" s="124">
        <v>35</v>
      </c>
      <c r="H169" s="116"/>
      <c r="I169" s="116"/>
      <c r="J169" s="117">
        <f>IF(H169=" ",0,(IF(I169=" ",0,G169*H169*I169)))</f>
        <v>0</v>
      </c>
      <c r="K169" s="117">
        <f>0.22*J169</f>
        <v>0</v>
      </c>
      <c r="L169" s="117">
        <f>K169+J169</f>
        <v>0</v>
      </c>
      <c r="M169" s="61"/>
      <c r="N169" s="61"/>
      <c r="O169" s="50"/>
    </row>
    <row r="170" spans="1:15" x14ac:dyDescent="0.2">
      <c r="A170" s="183" t="s">
        <v>849</v>
      </c>
      <c r="B170" s="68"/>
      <c r="C170" s="68"/>
      <c r="D170" s="68"/>
      <c r="E170" s="195"/>
      <c r="F170" s="68"/>
      <c r="G170" s="124">
        <v>100</v>
      </c>
      <c r="H170" s="116"/>
      <c r="I170" s="116"/>
      <c r="J170" s="117">
        <f>IF(H170=" ",0,(IF(I170=" ",0,G170*H170*I170)))</f>
        <v>0</v>
      </c>
      <c r="K170" s="117">
        <f>0.22*J170</f>
        <v>0</v>
      </c>
      <c r="L170" s="117">
        <f>K170+J170</f>
        <v>0</v>
      </c>
      <c r="M170" s="61"/>
      <c r="N170" s="61"/>
      <c r="O170" s="50"/>
    </row>
    <row r="171" spans="1:15" x14ac:dyDescent="0.2">
      <c r="A171" s="50"/>
      <c r="B171" s="50"/>
      <c r="C171" s="50"/>
      <c r="D171" s="50"/>
      <c r="E171" s="50"/>
      <c r="F171" s="246"/>
      <c r="G171" s="58"/>
      <c r="H171" s="63"/>
      <c r="I171" s="63"/>
      <c r="J171" s="64"/>
      <c r="K171" s="64"/>
      <c r="L171" s="64"/>
      <c r="M171" s="61"/>
      <c r="N171" s="61"/>
      <c r="O171" s="50"/>
    </row>
    <row r="172" spans="1:15" ht="15.75" x14ac:dyDescent="0.25">
      <c r="A172" s="122" t="s">
        <v>831</v>
      </c>
      <c r="B172" s="50"/>
      <c r="C172" s="50"/>
      <c r="D172" s="50"/>
      <c r="E172" s="50"/>
      <c r="F172" s="50"/>
      <c r="G172" s="60"/>
      <c r="H172" s="63"/>
      <c r="I172" s="63"/>
      <c r="J172" s="133"/>
      <c r="K172" s="133"/>
      <c r="L172" s="256"/>
      <c r="M172" s="61"/>
      <c r="N172" s="61"/>
      <c r="O172" s="50"/>
    </row>
    <row r="173" spans="1:15" x14ac:dyDescent="0.2">
      <c r="A173" s="183" t="s">
        <v>832</v>
      </c>
      <c r="B173" s="230"/>
      <c r="C173" s="230"/>
      <c r="D173" s="230"/>
      <c r="E173" s="230"/>
      <c r="F173" s="236"/>
      <c r="G173" s="118">
        <v>200</v>
      </c>
      <c r="H173" s="116"/>
      <c r="I173" s="116"/>
      <c r="J173" s="117">
        <f t="shared" ref="J173:J179" si="69">IF(H173=" ",0,(IF(I173=" ",0,G173*H173*I173)))</f>
        <v>0</v>
      </c>
      <c r="K173" s="117">
        <f t="shared" ref="K173:K179" si="70">0.22*J173</f>
        <v>0</v>
      </c>
      <c r="L173" s="117">
        <f t="shared" ref="L173:L179" si="71">K173+J173</f>
        <v>0</v>
      </c>
      <c r="M173" s="61"/>
      <c r="N173" s="61"/>
      <c r="O173" s="50"/>
    </row>
    <row r="174" spans="1:15" x14ac:dyDescent="0.2">
      <c r="A174" s="183" t="s">
        <v>714</v>
      </c>
      <c r="B174" s="68"/>
      <c r="C174" s="68"/>
      <c r="D174" s="230"/>
      <c r="E174" s="230"/>
      <c r="F174" s="236"/>
      <c r="G174" s="124">
        <v>250</v>
      </c>
      <c r="H174" s="116"/>
      <c r="I174" s="116"/>
      <c r="J174" s="117">
        <f t="shared" si="69"/>
        <v>0</v>
      </c>
      <c r="K174" s="117">
        <f t="shared" si="70"/>
        <v>0</v>
      </c>
      <c r="L174" s="117">
        <f t="shared" si="71"/>
        <v>0</v>
      </c>
      <c r="M174" s="61"/>
      <c r="N174" s="61"/>
      <c r="O174" s="50"/>
    </row>
    <row r="175" spans="1:15" x14ac:dyDescent="0.2">
      <c r="A175" s="183" t="s">
        <v>833</v>
      </c>
      <c r="B175" s="230"/>
      <c r="C175" s="230"/>
      <c r="D175" s="230"/>
      <c r="E175" s="230"/>
      <c r="F175" s="236"/>
      <c r="G175" s="118">
        <v>60</v>
      </c>
      <c r="H175" s="116"/>
      <c r="I175" s="116"/>
      <c r="J175" s="117">
        <f t="shared" si="69"/>
        <v>0</v>
      </c>
      <c r="K175" s="117">
        <f t="shared" si="70"/>
        <v>0</v>
      </c>
      <c r="L175" s="117">
        <f t="shared" si="71"/>
        <v>0</v>
      </c>
      <c r="M175" s="61"/>
      <c r="N175" s="61"/>
      <c r="O175" s="50"/>
    </row>
    <row r="176" spans="1:15" x14ac:dyDescent="0.2">
      <c r="A176" s="183" t="s">
        <v>834</v>
      </c>
      <c r="B176" s="230"/>
      <c r="C176" s="230"/>
      <c r="D176" s="230"/>
      <c r="E176" s="230"/>
      <c r="F176" s="236"/>
      <c r="G176" s="118">
        <v>200</v>
      </c>
      <c r="H176" s="116"/>
      <c r="I176" s="116"/>
      <c r="J176" s="117">
        <f t="shared" si="69"/>
        <v>0</v>
      </c>
      <c r="K176" s="117">
        <f t="shared" si="70"/>
        <v>0</v>
      </c>
      <c r="L176" s="117">
        <f t="shared" si="71"/>
        <v>0</v>
      </c>
      <c r="M176" s="61"/>
      <c r="N176" s="61"/>
      <c r="O176" s="50"/>
    </row>
    <row r="177" spans="1:15" x14ac:dyDescent="0.2">
      <c r="A177" s="183" t="s">
        <v>856</v>
      </c>
      <c r="B177" s="68"/>
      <c r="C177" s="68"/>
      <c r="D177" s="68"/>
      <c r="E177" s="68"/>
      <c r="F177" s="236"/>
      <c r="G177" s="124">
        <v>200</v>
      </c>
      <c r="H177" s="116"/>
      <c r="I177" s="116"/>
      <c r="J177" s="117">
        <f t="shared" si="69"/>
        <v>0</v>
      </c>
      <c r="K177" s="117">
        <f t="shared" si="70"/>
        <v>0</v>
      </c>
      <c r="L177" s="117">
        <f t="shared" si="71"/>
        <v>0</v>
      </c>
      <c r="M177" s="61"/>
      <c r="N177" s="61"/>
      <c r="O177" s="50"/>
    </row>
    <row r="178" spans="1:15" x14ac:dyDescent="0.2">
      <c r="A178" s="183" t="s">
        <v>835</v>
      </c>
      <c r="B178" s="68"/>
      <c r="C178" s="68"/>
      <c r="D178" s="68"/>
      <c r="E178" s="68"/>
      <c r="F178" s="236"/>
      <c r="G178" s="124">
        <v>245</v>
      </c>
      <c r="H178" s="116"/>
      <c r="I178" s="116"/>
      <c r="J178" s="117">
        <f t="shared" si="69"/>
        <v>0</v>
      </c>
      <c r="K178" s="117">
        <f t="shared" si="70"/>
        <v>0</v>
      </c>
      <c r="L178" s="117">
        <f t="shared" si="71"/>
        <v>0</v>
      </c>
      <c r="M178" s="61"/>
      <c r="N178" s="61"/>
      <c r="O178" s="50"/>
    </row>
    <row r="179" spans="1:15" x14ac:dyDescent="0.2">
      <c r="A179" s="183" t="s">
        <v>836</v>
      </c>
      <c r="B179" s="68"/>
      <c r="C179" s="68"/>
      <c r="D179" s="68"/>
      <c r="E179" s="244"/>
      <c r="F179" s="240"/>
      <c r="G179" s="124">
        <v>20</v>
      </c>
      <c r="H179" s="116"/>
      <c r="I179" s="116"/>
      <c r="J179" s="117">
        <f t="shared" si="69"/>
        <v>0</v>
      </c>
      <c r="K179" s="117">
        <f t="shared" si="70"/>
        <v>0</v>
      </c>
      <c r="L179" s="117">
        <f t="shared" si="71"/>
        <v>0</v>
      </c>
      <c r="M179" s="61"/>
      <c r="N179" s="61"/>
      <c r="O179" s="50"/>
    </row>
    <row r="180" spans="1:15" x14ac:dyDescent="0.2">
      <c r="A180" s="183" t="s">
        <v>837</v>
      </c>
      <c r="B180" s="68"/>
      <c r="C180" s="68"/>
      <c r="D180" s="68"/>
      <c r="E180" s="244"/>
      <c r="F180" s="228"/>
      <c r="G180" s="124">
        <v>40</v>
      </c>
      <c r="H180" s="116"/>
      <c r="I180" s="116"/>
      <c r="J180" s="117">
        <f t="shared" ref="J180" si="72">IF(H180=" ",0,(IF(I180=" ",0,G180*H180*I180)))</f>
        <v>0</v>
      </c>
      <c r="K180" s="117">
        <f t="shared" ref="K180" si="73">0.22*J180</f>
        <v>0</v>
      </c>
      <c r="L180" s="117">
        <f t="shared" ref="L180" si="74">K180+J180</f>
        <v>0</v>
      </c>
      <c r="M180" s="61"/>
      <c r="N180" s="61"/>
      <c r="O180" s="50"/>
    </row>
    <row r="181" spans="1:15" x14ac:dyDescent="0.2">
      <c r="A181" s="183" t="s">
        <v>838</v>
      </c>
      <c r="B181" s="68"/>
      <c r="C181" s="68"/>
      <c r="D181" s="68"/>
      <c r="E181" s="244"/>
      <c r="F181" s="228"/>
      <c r="G181" s="124">
        <v>4</v>
      </c>
      <c r="H181" s="116"/>
      <c r="I181" s="116"/>
      <c r="J181" s="117">
        <f t="shared" ref="J181:J183" si="75">IF(H181=" ",0,(IF(I181=" ",0,G181*H181*I181)))</f>
        <v>0</v>
      </c>
      <c r="K181" s="117">
        <f t="shared" ref="K181:K183" si="76">0.22*J181</f>
        <v>0</v>
      </c>
      <c r="L181" s="117">
        <f t="shared" ref="L181:L183" si="77">K181+J181</f>
        <v>0</v>
      </c>
      <c r="M181" s="61"/>
      <c r="N181" s="61"/>
      <c r="O181" s="50"/>
    </row>
    <row r="182" spans="1:15" x14ac:dyDescent="0.2">
      <c r="A182" s="183" t="s">
        <v>839</v>
      </c>
      <c r="B182" s="68"/>
      <c r="C182" s="68"/>
      <c r="D182" s="68"/>
      <c r="E182" s="244"/>
      <c r="F182" s="228"/>
      <c r="G182" s="124">
        <v>6</v>
      </c>
      <c r="H182" s="116"/>
      <c r="I182" s="116"/>
      <c r="J182" s="117">
        <f t="shared" si="75"/>
        <v>0</v>
      </c>
      <c r="K182" s="117">
        <f t="shared" si="76"/>
        <v>0</v>
      </c>
      <c r="L182" s="117">
        <f t="shared" si="77"/>
        <v>0</v>
      </c>
      <c r="M182" s="61"/>
      <c r="N182" s="61"/>
      <c r="O182" s="50"/>
    </row>
    <row r="183" spans="1:15" x14ac:dyDescent="0.2">
      <c r="A183" s="183" t="s">
        <v>840</v>
      </c>
      <c r="B183" s="68"/>
      <c r="C183" s="68"/>
      <c r="D183" s="68"/>
      <c r="E183" s="244"/>
      <c r="F183" s="228"/>
      <c r="G183" s="124">
        <v>6</v>
      </c>
      <c r="H183" s="116"/>
      <c r="I183" s="116"/>
      <c r="J183" s="117">
        <f t="shared" si="75"/>
        <v>0</v>
      </c>
      <c r="K183" s="117">
        <f t="shared" si="76"/>
        <v>0</v>
      </c>
      <c r="L183" s="117">
        <f t="shared" si="77"/>
        <v>0</v>
      </c>
      <c r="M183" s="61"/>
      <c r="N183" s="61"/>
      <c r="O183" s="50"/>
    </row>
    <row r="184" spans="1:15" x14ac:dyDescent="0.2">
      <c r="A184" s="183" t="s">
        <v>841</v>
      </c>
      <c r="B184" s="235"/>
      <c r="C184" s="235"/>
      <c r="D184" s="235"/>
      <c r="E184" s="235"/>
      <c r="F184" s="254"/>
      <c r="G184" s="118">
        <v>3</v>
      </c>
      <c r="H184" s="116"/>
      <c r="I184" s="116"/>
      <c r="J184" s="117">
        <f t="shared" ref="J184:J188" si="78">IF(H184=" ",0,(IF(I184=" ",0,G184*H184*I184)))</f>
        <v>0</v>
      </c>
      <c r="K184" s="117">
        <f t="shared" ref="K184:K188" si="79">0.22*J184</f>
        <v>0</v>
      </c>
      <c r="L184" s="117">
        <f t="shared" ref="L184:L188" si="80">K184+J184</f>
        <v>0</v>
      </c>
      <c r="M184" s="61"/>
      <c r="N184" s="61"/>
      <c r="O184" s="50"/>
    </row>
    <row r="185" spans="1:15" x14ac:dyDescent="0.2">
      <c r="A185" s="317" t="s">
        <v>842</v>
      </c>
      <c r="B185" s="68"/>
      <c r="C185" s="68"/>
      <c r="D185" s="68"/>
      <c r="E185" s="68"/>
      <c r="F185" s="254"/>
      <c r="G185" s="119">
        <v>6</v>
      </c>
      <c r="H185" s="116"/>
      <c r="I185" s="116"/>
      <c r="J185" s="117">
        <f t="shared" si="78"/>
        <v>0</v>
      </c>
      <c r="K185" s="117">
        <f t="shared" si="79"/>
        <v>0</v>
      </c>
      <c r="L185" s="117">
        <f t="shared" si="80"/>
        <v>0</v>
      </c>
      <c r="M185" s="61"/>
      <c r="N185" s="61"/>
      <c r="O185" s="50"/>
    </row>
    <row r="186" spans="1:15" x14ac:dyDescent="0.2">
      <c r="A186" s="183" t="s">
        <v>843</v>
      </c>
      <c r="B186" s="68"/>
      <c r="C186" s="68"/>
      <c r="D186" s="68"/>
      <c r="E186" s="68"/>
      <c r="F186" s="254"/>
      <c r="G186" s="119">
        <v>5</v>
      </c>
      <c r="H186" s="116"/>
      <c r="I186" s="116"/>
      <c r="J186" s="117">
        <f t="shared" si="78"/>
        <v>0</v>
      </c>
      <c r="K186" s="117">
        <f t="shared" si="79"/>
        <v>0</v>
      </c>
      <c r="L186" s="117">
        <f t="shared" si="80"/>
        <v>0</v>
      </c>
      <c r="M186" s="61"/>
      <c r="N186" s="61"/>
      <c r="O186" s="50"/>
    </row>
    <row r="187" spans="1:15" x14ac:dyDescent="0.2">
      <c r="A187" s="183" t="s">
        <v>844</v>
      </c>
      <c r="B187" s="68"/>
      <c r="C187" s="68"/>
      <c r="D187" s="68"/>
      <c r="E187" s="68"/>
      <c r="F187" s="254"/>
      <c r="G187" s="119">
        <v>30</v>
      </c>
      <c r="H187" s="116"/>
      <c r="I187" s="116"/>
      <c r="J187" s="117">
        <f t="shared" si="78"/>
        <v>0</v>
      </c>
      <c r="K187" s="117">
        <f t="shared" si="79"/>
        <v>0</v>
      </c>
      <c r="L187" s="117">
        <f t="shared" si="80"/>
        <v>0</v>
      </c>
      <c r="M187" s="61"/>
      <c r="N187" s="61"/>
      <c r="O187" s="50"/>
    </row>
    <row r="188" spans="1:15" x14ac:dyDescent="0.2">
      <c r="A188" s="292" t="s">
        <v>845</v>
      </c>
      <c r="B188" s="50"/>
      <c r="C188" s="50"/>
      <c r="D188" s="50"/>
      <c r="E188" s="50"/>
      <c r="F188" s="246"/>
      <c r="G188" s="119">
        <v>30</v>
      </c>
      <c r="H188" s="116"/>
      <c r="I188" s="116"/>
      <c r="J188" s="117">
        <f t="shared" si="78"/>
        <v>0</v>
      </c>
      <c r="K188" s="117">
        <f t="shared" si="79"/>
        <v>0</v>
      </c>
      <c r="L188" s="117">
        <f t="shared" si="80"/>
        <v>0</v>
      </c>
      <c r="M188" s="61"/>
      <c r="N188" s="61"/>
      <c r="O188" s="50"/>
    </row>
    <row r="189" spans="1:15" s="318" customFormat="1" ht="13.5" thickBot="1" x14ac:dyDescent="0.25">
      <c r="B189" s="86"/>
      <c r="C189" s="86"/>
      <c r="D189" s="86"/>
      <c r="E189" s="86"/>
      <c r="F189" s="280"/>
      <c r="G189" s="308"/>
      <c r="H189" s="309"/>
      <c r="I189" s="309"/>
      <c r="J189" s="310"/>
      <c r="K189" s="310"/>
      <c r="L189" s="310"/>
      <c r="M189" s="354"/>
      <c r="N189" s="354"/>
      <c r="O189" s="86"/>
    </row>
    <row r="190" spans="1:15" ht="15" customHeight="1" thickBot="1" x14ac:dyDescent="0.3">
      <c r="A190" s="50"/>
      <c r="B190" s="50"/>
      <c r="C190" s="50"/>
      <c r="D190" s="50"/>
      <c r="E190" s="50"/>
      <c r="F190" s="50"/>
      <c r="G190" s="50"/>
      <c r="H190" s="60"/>
      <c r="I190" s="60"/>
      <c r="J190" s="326" t="s">
        <v>236</v>
      </c>
      <c r="K190" s="327" t="s">
        <v>237</v>
      </c>
      <c r="L190" s="328" t="s">
        <v>113</v>
      </c>
      <c r="M190" s="61"/>
      <c r="N190" s="61"/>
      <c r="O190" s="50"/>
    </row>
    <row r="191" spans="1:15" ht="19.5" customHeight="1" thickBot="1" x14ac:dyDescent="0.3">
      <c r="A191" s="257" t="s">
        <v>326</v>
      </c>
      <c r="B191" s="258"/>
      <c r="C191" s="258"/>
      <c r="D191" s="258"/>
      <c r="E191" s="258"/>
      <c r="F191" s="258"/>
      <c r="G191" s="258"/>
      <c r="H191" s="259"/>
      <c r="I191" s="260"/>
      <c r="J191" s="76">
        <f>SUM(J6:J187)</f>
        <v>0</v>
      </c>
      <c r="K191" s="76">
        <f>SUM(K6:K187)</f>
        <v>0</v>
      </c>
      <c r="L191" s="76">
        <f>SUM(L6:L187)</f>
        <v>0</v>
      </c>
      <c r="M191" s="61"/>
      <c r="N191" s="61"/>
      <c r="O191" s="50"/>
    </row>
    <row r="192" spans="1:15" x14ac:dyDescent="0.2">
      <c r="A192" s="61"/>
      <c r="B192" s="61"/>
      <c r="C192" s="61"/>
      <c r="D192" s="61"/>
      <c r="E192" s="61"/>
      <c r="F192" s="61"/>
      <c r="G192" s="61"/>
      <c r="H192" s="71"/>
      <c r="I192" s="71"/>
      <c r="J192" s="61"/>
      <c r="K192" s="61"/>
      <c r="L192" s="61"/>
      <c r="M192" s="61"/>
      <c r="N192" s="61"/>
      <c r="O192" s="50"/>
    </row>
    <row r="193" spans="1:15" x14ac:dyDescent="0.2">
      <c r="A193" s="50"/>
      <c r="B193" s="50"/>
      <c r="C193" s="50"/>
      <c r="D193" s="50"/>
      <c r="E193" s="50"/>
      <c r="F193" s="50"/>
      <c r="G193" s="60"/>
      <c r="H193" s="60"/>
      <c r="I193" s="60"/>
      <c r="J193" s="50"/>
      <c r="K193" s="50"/>
      <c r="L193" s="50"/>
      <c r="M193" s="61"/>
      <c r="N193" s="61"/>
      <c r="O193" s="50"/>
    </row>
    <row r="194" spans="1:15" x14ac:dyDescent="0.2">
      <c r="A194" s="50"/>
      <c r="B194" s="50"/>
      <c r="C194" s="50"/>
      <c r="D194" s="50"/>
      <c r="E194" s="50"/>
      <c r="F194" s="50"/>
      <c r="G194" s="50"/>
      <c r="H194" s="60"/>
      <c r="I194" s="242"/>
      <c r="J194" s="50"/>
      <c r="K194" s="50"/>
      <c r="L194" s="50"/>
      <c r="M194" s="61"/>
      <c r="N194" s="61"/>
      <c r="O194" s="50"/>
    </row>
    <row r="195" spans="1:15" x14ac:dyDescent="0.2">
      <c r="A195" s="50"/>
      <c r="B195" s="50"/>
      <c r="C195" s="50"/>
      <c r="D195" s="50"/>
      <c r="E195" s="50"/>
      <c r="F195" s="50"/>
      <c r="G195" s="50"/>
      <c r="H195" s="60"/>
      <c r="I195" s="60"/>
      <c r="J195" s="50"/>
      <c r="K195" s="50"/>
      <c r="L195" s="50"/>
      <c r="M195" s="61"/>
      <c r="N195" s="61"/>
      <c r="O195" s="50"/>
    </row>
    <row r="196" spans="1:15" x14ac:dyDescent="0.2">
      <c r="A196" s="50"/>
      <c r="B196" s="50"/>
      <c r="C196" s="50"/>
      <c r="D196" s="50"/>
      <c r="E196" s="50"/>
      <c r="F196" s="50"/>
      <c r="G196" s="50"/>
      <c r="H196" s="60"/>
      <c r="I196" s="60"/>
      <c r="J196" s="50"/>
      <c r="K196" s="50"/>
      <c r="L196" s="50"/>
      <c r="M196" s="61"/>
      <c r="N196" s="61"/>
      <c r="O196" s="50"/>
    </row>
    <row r="197" spans="1:15" x14ac:dyDescent="0.2">
      <c r="A197" s="50"/>
      <c r="B197" s="50"/>
      <c r="C197" s="50"/>
      <c r="D197" s="50"/>
      <c r="E197" s="50"/>
      <c r="F197" s="50"/>
      <c r="G197" s="50"/>
      <c r="H197" s="60"/>
      <c r="I197" s="60"/>
      <c r="J197" s="50"/>
      <c r="K197" s="50"/>
      <c r="L197" s="50"/>
      <c r="M197" s="61"/>
      <c r="N197" s="61"/>
      <c r="O197" s="50"/>
    </row>
    <row r="198" spans="1:15" x14ac:dyDescent="0.2">
      <c r="A198" s="50"/>
      <c r="B198" s="50"/>
      <c r="C198" s="50"/>
      <c r="D198" s="50"/>
      <c r="E198" s="50"/>
      <c r="F198" s="50"/>
      <c r="G198" s="50"/>
      <c r="H198" s="60"/>
      <c r="I198" s="60"/>
      <c r="J198" s="50"/>
      <c r="K198" s="50"/>
      <c r="L198" s="50"/>
      <c r="M198" s="61"/>
      <c r="N198" s="61"/>
      <c r="O198" s="50"/>
    </row>
    <row r="199" spans="1:15" x14ac:dyDescent="0.2">
      <c r="A199" s="50"/>
      <c r="B199" s="50"/>
      <c r="C199" s="50"/>
      <c r="D199" s="50"/>
      <c r="E199" s="50"/>
      <c r="F199" s="50"/>
      <c r="G199" s="50"/>
      <c r="H199" s="60"/>
      <c r="I199" s="60"/>
      <c r="J199" s="50"/>
      <c r="K199" s="50"/>
      <c r="L199" s="50"/>
      <c r="M199" s="61"/>
      <c r="N199" s="61"/>
      <c r="O199" s="50"/>
    </row>
    <row r="200" spans="1:15" x14ac:dyDescent="0.2">
      <c r="A200" s="50"/>
      <c r="B200" s="50"/>
      <c r="C200" s="50"/>
      <c r="D200" s="50"/>
      <c r="E200" s="50"/>
      <c r="F200" s="50"/>
      <c r="G200" s="50"/>
      <c r="H200" s="60"/>
      <c r="I200" s="60"/>
      <c r="J200" s="50"/>
      <c r="K200" s="50"/>
      <c r="L200" s="50"/>
      <c r="M200" s="61"/>
      <c r="N200" s="61"/>
      <c r="O200" s="50"/>
    </row>
    <row r="201" spans="1:15" x14ac:dyDescent="0.2">
      <c r="A201" s="50"/>
      <c r="B201" s="50"/>
      <c r="C201" s="50"/>
      <c r="D201" s="50"/>
      <c r="E201" s="50"/>
      <c r="F201" s="50"/>
      <c r="G201" s="50"/>
      <c r="H201" s="60"/>
      <c r="I201" s="60"/>
      <c r="J201" s="50"/>
      <c r="K201" s="50"/>
      <c r="L201" s="50"/>
      <c r="M201" s="61"/>
      <c r="N201" s="61"/>
      <c r="O201" s="50"/>
    </row>
    <row r="202" spans="1:15" x14ac:dyDescent="0.2">
      <c r="A202" s="50"/>
      <c r="B202" s="50"/>
      <c r="C202" s="50"/>
      <c r="D202" s="50"/>
      <c r="E202" s="50"/>
      <c r="F202" s="50"/>
      <c r="G202" s="60"/>
      <c r="H202" s="63"/>
      <c r="I202" s="63"/>
      <c r="J202" s="133"/>
      <c r="K202" s="133"/>
      <c r="L202" s="133"/>
      <c r="M202" s="61"/>
      <c r="N202" s="61"/>
      <c r="O202" s="50"/>
    </row>
    <row r="203" spans="1:15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61"/>
      <c r="N203" s="61"/>
      <c r="O203" s="50"/>
    </row>
    <row r="204" spans="1:15" x14ac:dyDescent="0.2">
      <c r="H204" s="178"/>
      <c r="I204" s="178"/>
    </row>
    <row r="205" spans="1:15" x14ac:dyDescent="0.2">
      <c r="H205" s="178"/>
      <c r="I205" s="178"/>
    </row>
    <row r="207" spans="1:15" x14ac:dyDescent="0.2">
      <c r="H207" s="178"/>
      <c r="I207" s="178"/>
    </row>
    <row r="208" spans="1:15" x14ac:dyDescent="0.2">
      <c r="H208" s="178"/>
      <c r="I208" s="178"/>
    </row>
    <row r="209" spans="8:9" x14ac:dyDescent="0.2">
      <c r="H209" s="178"/>
      <c r="I209" s="178"/>
    </row>
    <row r="210" spans="8:9" x14ac:dyDescent="0.2">
      <c r="H210" s="178"/>
      <c r="I210" s="178"/>
    </row>
  </sheetData>
  <sheetProtection selectLockedCells="1"/>
  <mergeCells count="3">
    <mergeCell ref="A84:B84"/>
    <mergeCell ref="A1:L1"/>
    <mergeCell ref="A165:B165"/>
  </mergeCells>
  <phoneticPr fontId="1" type="noConversion"/>
  <pageMargins left="0.7" right="0.7" top="0.75" bottom="0.75" header="0.3" footer="0.3"/>
  <pageSetup paperSize="9" scale="80" orientation="landscape" horizontalDpi="4294967293" r:id="rId1"/>
  <headerFooter alignWithMargins="0"/>
  <rowBreaks count="4" manualBreakCount="4">
    <brk id="49" max="11" man="1"/>
    <brk id="83" max="11" man="1"/>
    <brk id="130" max="11" man="1"/>
    <brk id="17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/>
  <dimension ref="A1:L310"/>
  <sheetViews>
    <sheetView view="pageBreakPreview" zoomScaleNormal="100" zoomScaleSheetLayoutView="100" workbookViewId="0">
      <selection activeCell="N18" sqref="N18"/>
    </sheetView>
  </sheetViews>
  <sheetFormatPr defaultColWidth="9.140625" defaultRowHeight="12.75" x14ac:dyDescent="0.2"/>
  <cols>
    <col min="1" max="2" width="9.140625" style="50"/>
    <col min="3" max="3" width="8.42578125" style="50" customWidth="1"/>
    <col min="4" max="4" width="8.5703125" style="50" customWidth="1"/>
    <col min="5" max="5" width="9.85546875" style="50" customWidth="1"/>
    <col min="6" max="6" width="13" style="50" customWidth="1"/>
    <col min="7" max="7" width="9.140625" style="50"/>
    <col min="8" max="9" width="9.140625" style="60"/>
    <col min="10" max="10" width="17.28515625" style="50" customWidth="1"/>
    <col min="11" max="11" width="16.5703125" style="50" customWidth="1"/>
    <col min="12" max="12" width="17.140625" style="50" customWidth="1"/>
    <col min="13" max="16384" width="9.140625" style="50"/>
  </cols>
  <sheetData>
    <row r="1" spans="1:12" ht="18" x14ac:dyDescent="0.25">
      <c r="A1" s="359" t="s">
        <v>127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2" ht="9.75" customHeight="1" x14ac:dyDescent="0.3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2" x14ac:dyDescent="0.2">
      <c r="A3" s="69" t="s">
        <v>120</v>
      </c>
      <c r="F3" s="69" t="s">
        <v>117</v>
      </c>
      <c r="J3" s="223" t="s">
        <v>116</v>
      </c>
    </row>
    <row r="4" spans="1:12" ht="15" customHeight="1" x14ac:dyDescent="0.2">
      <c r="A4" s="94">
        <f>'podatki produkcije'!B6</f>
        <v>0</v>
      </c>
      <c r="F4" s="94">
        <f>'podatki produkcije'!B8</f>
        <v>0</v>
      </c>
      <c r="J4" s="224">
        <f>'podatki produkcije'!B10</f>
        <v>0</v>
      </c>
    </row>
    <row r="5" spans="1:12" x14ac:dyDescent="0.2">
      <c r="A5" s="69" t="s">
        <v>211</v>
      </c>
      <c r="G5" s="329" t="s">
        <v>93</v>
      </c>
      <c r="H5" s="330" t="s">
        <v>96</v>
      </c>
      <c r="I5" s="331" t="s">
        <v>112</v>
      </c>
      <c r="J5" s="331" t="s">
        <v>97</v>
      </c>
      <c r="K5" s="331" t="s">
        <v>237</v>
      </c>
      <c r="L5" s="332" t="s">
        <v>2</v>
      </c>
    </row>
    <row r="6" spans="1:12" x14ac:dyDescent="0.2">
      <c r="A6" s="183" t="s">
        <v>643</v>
      </c>
      <c r="B6" s="68"/>
      <c r="C6" s="184"/>
      <c r="D6" s="68"/>
      <c r="E6" s="68"/>
      <c r="F6" s="236"/>
      <c r="G6" s="267">
        <v>450</v>
      </c>
      <c r="H6" s="127"/>
      <c r="I6" s="127"/>
      <c r="J6" s="117">
        <f t="shared" ref="J6" si="0">IF(H6=" ",0,(IF(I6=" ",0,G6*H6*I6)))</f>
        <v>0</v>
      </c>
      <c r="K6" s="129">
        <f>0.22*J6</f>
        <v>0</v>
      </c>
      <c r="L6" s="129">
        <f t="shared" ref="L6" si="1">K6+J6</f>
        <v>0</v>
      </c>
    </row>
    <row r="7" spans="1:12" x14ac:dyDescent="0.2">
      <c r="A7" s="77" t="s">
        <v>128</v>
      </c>
      <c r="B7" s="68"/>
      <c r="C7" s="68" t="s">
        <v>129</v>
      </c>
      <c r="D7" s="68"/>
      <c r="E7" s="68"/>
      <c r="F7" s="236"/>
      <c r="G7" s="267">
        <v>215</v>
      </c>
      <c r="H7" s="127"/>
      <c r="I7" s="127"/>
      <c r="J7" s="117">
        <f t="shared" ref="J7:J13" si="2">IF(H7=" ",0,(IF(I7=" ",0,G7*H7*I7)))</f>
        <v>0</v>
      </c>
      <c r="K7" s="129">
        <f>0.22*J7</f>
        <v>0</v>
      </c>
      <c r="L7" s="129">
        <f t="shared" ref="L7:L13" si="3">K7+J7</f>
        <v>0</v>
      </c>
    </row>
    <row r="8" spans="1:12" x14ac:dyDescent="0.2">
      <c r="A8" s="251" t="s">
        <v>130</v>
      </c>
      <c r="C8" s="50" t="s">
        <v>131</v>
      </c>
      <c r="F8" s="246"/>
      <c r="G8" s="119">
        <v>144</v>
      </c>
      <c r="H8" s="127"/>
      <c r="I8" s="127"/>
      <c r="J8" s="117">
        <f t="shared" si="2"/>
        <v>0</v>
      </c>
      <c r="K8" s="129">
        <f t="shared" ref="K8:K13" si="4">0.22*J8</f>
        <v>0</v>
      </c>
      <c r="L8" s="129">
        <f t="shared" si="3"/>
        <v>0</v>
      </c>
    </row>
    <row r="9" spans="1:12" x14ac:dyDescent="0.2">
      <c r="A9" s="252" t="s">
        <v>132</v>
      </c>
      <c r="B9" s="86"/>
      <c r="C9" s="86" t="s">
        <v>224</v>
      </c>
      <c r="D9" s="86"/>
      <c r="E9" s="68"/>
      <c r="F9" s="236"/>
      <c r="G9" s="119">
        <v>52</v>
      </c>
      <c r="H9" s="127"/>
      <c r="I9" s="127"/>
      <c r="J9" s="117">
        <f t="shared" si="2"/>
        <v>0</v>
      </c>
      <c r="K9" s="129">
        <f t="shared" si="4"/>
        <v>0</v>
      </c>
      <c r="L9" s="129">
        <f t="shared" si="3"/>
        <v>0</v>
      </c>
    </row>
    <row r="10" spans="1:12" x14ac:dyDescent="0.2">
      <c r="A10" s="77" t="s">
        <v>133</v>
      </c>
      <c r="B10" s="68"/>
      <c r="C10" s="68" t="s">
        <v>134</v>
      </c>
      <c r="D10" s="68"/>
      <c r="F10" s="246"/>
      <c r="G10" s="119">
        <v>28</v>
      </c>
      <c r="H10" s="127"/>
      <c r="I10" s="127"/>
      <c r="J10" s="117">
        <f t="shared" si="2"/>
        <v>0</v>
      </c>
      <c r="K10" s="129">
        <f t="shared" si="4"/>
        <v>0</v>
      </c>
      <c r="L10" s="129">
        <f t="shared" si="3"/>
        <v>0</v>
      </c>
    </row>
    <row r="11" spans="1:12" x14ac:dyDescent="0.2">
      <c r="A11" s="77" t="s">
        <v>135</v>
      </c>
      <c r="B11" s="68"/>
      <c r="C11" s="68" t="s">
        <v>136</v>
      </c>
      <c r="D11" s="68"/>
      <c r="E11" s="68"/>
      <c r="F11" s="236"/>
      <c r="G11" s="119">
        <v>18</v>
      </c>
      <c r="H11" s="127"/>
      <c r="I11" s="127"/>
      <c r="J11" s="117">
        <f t="shared" si="2"/>
        <v>0</v>
      </c>
      <c r="K11" s="129">
        <f t="shared" si="4"/>
        <v>0</v>
      </c>
      <c r="L11" s="129">
        <f t="shared" si="3"/>
        <v>0</v>
      </c>
    </row>
    <row r="12" spans="1:12" x14ac:dyDescent="0.2">
      <c r="A12" s="121" t="s">
        <v>137</v>
      </c>
      <c r="B12" s="67"/>
      <c r="C12" s="67" t="s">
        <v>138</v>
      </c>
      <c r="D12" s="67"/>
      <c r="E12" s="68"/>
      <c r="F12" s="246"/>
      <c r="G12" s="119">
        <v>15</v>
      </c>
      <c r="H12" s="127"/>
      <c r="I12" s="127"/>
      <c r="J12" s="117">
        <f t="shared" si="2"/>
        <v>0</v>
      </c>
      <c r="K12" s="129">
        <f t="shared" si="4"/>
        <v>0</v>
      </c>
      <c r="L12" s="129">
        <f t="shared" si="3"/>
        <v>0</v>
      </c>
    </row>
    <row r="13" spans="1:12" x14ac:dyDescent="0.2">
      <c r="A13" s="121" t="s">
        <v>139</v>
      </c>
      <c r="B13" s="67"/>
      <c r="C13" s="67"/>
      <c r="D13" s="67"/>
      <c r="E13" s="67"/>
      <c r="F13" s="236"/>
      <c r="G13" s="119">
        <v>28</v>
      </c>
      <c r="H13" s="127"/>
      <c r="I13" s="127"/>
      <c r="J13" s="117">
        <f t="shared" si="2"/>
        <v>0</v>
      </c>
      <c r="K13" s="129">
        <f t="shared" si="4"/>
        <v>0</v>
      </c>
      <c r="L13" s="129">
        <f t="shared" si="3"/>
        <v>0</v>
      </c>
    </row>
    <row r="14" spans="1:12" x14ac:dyDescent="0.2">
      <c r="G14" s="60"/>
      <c r="H14" s="63"/>
      <c r="I14" s="63"/>
      <c r="J14" s="133"/>
      <c r="K14" s="133"/>
      <c r="L14" s="133"/>
    </row>
    <row r="15" spans="1:12" x14ac:dyDescent="0.2">
      <c r="A15" s="69" t="s">
        <v>98</v>
      </c>
      <c r="F15" s="269"/>
      <c r="G15" s="60"/>
      <c r="H15" s="63"/>
      <c r="I15" s="63"/>
      <c r="J15" s="133"/>
      <c r="K15" s="133"/>
      <c r="L15" s="133"/>
    </row>
    <row r="16" spans="1:12" x14ac:dyDescent="0.2">
      <c r="A16" s="77" t="s">
        <v>223</v>
      </c>
      <c r="B16" s="68"/>
      <c r="C16" s="68"/>
      <c r="D16" s="68"/>
      <c r="E16" s="68"/>
      <c r="F16" s="236"/>
      <c r="G16" s="267">
        <v>260</v>
      </c>
      <c r="H16" s="116"/>
      <c r="I16" s="116"/>
      <c r="J16" s="117">
        <f>IF(H16=" ",0,(IF(I16=" ",0,G16*H16*I16)))</f>
        <v>0</v>
      </c>
      <c r="K16" s="117">
        <f>0.22*J16</f>
        <v>0</v>
      </c>
      <c r="L16" s="117">
        <f>K16+J16</f>
        <v>0</v>
      </c>
    </row>
    <row r="17" spans="1:12" x14ac:dyDescent="0.2">
      <c r="A17" s="121" t="s">
        <v>99</v>
      </c>
      <c r="B17" s="67"/>
      <c r="C17" s="67"/>
      <c r="D17" s="67"/>
      <c r="E17" s="67"/>
      <c r="F17" s="254"/>
      <c r="G17" s="119">
        <v>96</v>
      </c>
      <c r="H17" s="116"/>
      <c r="I17" s="116"/>
      <c r="J17" s="117">
        <f>IF(H17=" ",0,(IF(I17=" ",0,G17*H17*I17)))</f>
        <v>0</v>
      </c>
      <c r="K17" s="129">
        <f>0.22*J17</f>
        <v>0</v>
      </c>
      <c r="L17" s="117">
        <f>K17+J17</f>
        <v>0</v>
      </c>
    </row>
    <row r="18" spans="1:12" x14ac:dyDescent="0.2">
      <c r="A18" s="77" t="s">
        <v>140</v>
      </c>
      <c r="B18" s="68"/>
      <c r="C18" s="68"/>
      <c r="D18" s="68"/>
      <c r="E18" s="68"/>
      <c r="F18" s="236"/>
      <c r="G18" s="119">
        <v>60</v>
      </c>
      <c r="H18" s="116"/>
      <c r="I18" s="116"/>
      <c r="J18" s="117">
        <f>IF(H18=" ",0,(IF(I18=" ",0,G18*H18*I18)))</f>
        <v>0</v>
      </c>
      <c r="K18" s="129">
        <f>0.22*J18</f>
        <v>0</v>
      </c>
      <c r="L18" s="117">
        <f>K18+J18</f>
        <v>0</v>
      </c>
    </row>
    <row r="19" spans="1:12" x14ac:dyDescent="0.2">
      <c r="A19" s="121" t="s">
        <v>83</v>
      </c>
      <c r="B19" s="67"/>
      <c r="C19" s="67"/>
      <c r="D19" s="67"/>
      <c r="F19" s="246"/>
      <c r="G19" s="119">
        <v>15</v>
      </c>
      <c r="H19" s="116"/>
      <c r="I19" s="116"/>
      <c r="J19" s="117">
        <f>IF(H19=" ",0,(IF(I19=" ",0,G19*H19*I19)))</f>
        <v>0</v>
      </c>
      <c r="K19" s="129">
        <f>0.22*J19</f>
        <v>0</v>
      </c>
      <c r="L19" s="117">
        <f>K19+J19</f>
        <v>0</v>
      </c>
    </row>
    <row r="20" spans="1:12" x14ac:dyDescent="0.2">
      <c r="A20" s="77" t="s">
        <v>84</v>
      </c>
      <c r="B20" s="68"/>
      <c r="C20" s="68"/>
      <c r="D20" s="68"/>
      <c r="E20" s="68"/>
      <c r="F20" s="236"/>
      <c r="G20" s="119">
        <v>9</v>
      </c>
      <c r="H20" s="116"/>
      <c r="I20" s="116"/>
      <c r="J20" s="117">
        <f>IF(H20=" ",0,(IF(I20=" ",0,G20*H20*I20)))</f>
        <v>0</v>
      </c>
      <c r="K20" s="129">
        <f>0.22*J20</f>
        <v>0</v>
      </c>
      <c r="L20" s="117">
        <f>K20+J20</f>
        <v>0</v>
      </c>
    </row>
    <row r="21" spans="1:12" x14ac:dyDescent="0.2">
      <c r="G21" s="60"/>
      <c r="H21" s="63"/>
      <c r="I21" s="63"/>
      <c r="J21" s="133"/>
      <c r="K21" s="133"/>
      <c r="L21" s="133"/>
    </row>
    <row r="22" spans="1:12" x14ac:dyDescent="0.2">
      <c r="A22" s="69" t="s">
        <v>100</v>
      </c>
      <c r="F22" s="269"/>
      <c r="G22" s="250"/>
      <c r="H22" s="63"/>
      <c r="I22" s="63"/>
      <c r="J22" s="133"/>
      <c r="K22" s="133"/>
      <c r="L22" s="133"/>
    </row>
    <row r="23" spans="1:12" x14ac:dyDescent="0.2">
      <c r="A23" s="77" t="s">
        <v>311</v>
      </c>
      <c r="B23" s="68"/>
      <c r="C23" s="68"/>
      <c r="D23" s="194"/>
      <c r="E23" s="68"/>
      <c r="F23" s="236"/>
      <c r="G23" s="267">
        <v>12</v>
      </c>
      <c r="H23" s="116"/>
      <c r="I23" s="116"/>
      <c r="J23" s="117">
        <f t="shared" ref="J23:J31" si="5">IF(H23=" ",0,(IF(I23=" ",0,G23*H23*I23)))</f>
        <v>0</v>
      </c>
      <c r="K23" s="117">
        <f t="shared" ref="K23:K36" si="6">0.22*J23</f>
        <v>0</v>
      </c>
      <c r="L23" s="117">
        <f>K23+J23</f>
        <v>0</v>
      </c>
    </row>
    <row r="24" spans="1:12" x14ac:dyDescent="0.2">
      <c r="A24" s="121" t="s">
        <v>312</v>
      </c>
      <c r="B24" s="67"/>
      <c r="C24" s="67"/>
      <c r="D24" s="212"/>
      <c r="F24" s="246"/>
      <c r="G24" s="119">
        <v>5</v>
      </c>
      <c r="H24" s="116"/>
      <c r="I24" s="116"/>
      <c r="J24" s="117">
        <f t="shared" si="5"/>
        <v>0</v>
      </c>
      <c r="K24" s="129">
        <f t="shared" si="6"/>
        <v>0</v>
      </c>
      <c r="L24" s="117">
        <f t="shared" ref="L24:L31" si="7">K24+J24</f>
        <v>0</v>
      </c>
    </row>
    <row r="25" spans="1:12" x14ac:dyDescent="0.2">
      <c r="A25" s="121" t="s">
        <v>313</v>
      </c>
      <c r="B25" s="67"/>
      <c r="C25" s="67"/>
      <c r="D25" s="212"/>
      <c r="E25" s="68"/>
      <c r="F25" s="236"/>
      <c r="G25" s="119">
        <v>3</v>
      </c>
      <c r="H25" s="116"/>
      <c r="I25" s="116"/>
      <c r="J25" s="117">
        <f t="shared" si="5"/>
        <v>0</v>
      </c>
      <c r="K25" s="129">
        <f t="shared" si="6"/>
        <v>0</v>
      </c>
      <c r="L25" s="117">
        <f t="shared" si="7"/>
        <v>0</v>
      </c>
    </row>
    <row r="26" spans="1:12" x14ac:dyDescent="0.2">
      <c r="A26" s="251" t="s">
        <v>314</v>
      </c>
      <c r="D26" s="50" t="s">
        <v>141</v>
      </c>
      <c r="F26" s="246"/>
      <c r="G26" s="119">
        <v>2</v>
      </c>
      <c r="H26" s="116"/>
      <c r="I26" s="116"/>
      <c r="J26" s="117">
        <f t="shared" si="5"/>
        <v>0</v>
      </c>
      <c r="K26" s="129">
        <f t="shared" si="6"/>
        <v>0</v>
      </c>
      <c r="L26" s="117">
        <f t="shared" si="7"/>
        <v>0</v>
      </c>
    </row>
    <row r="27" spans="1:12" x14ac:dyDescent="0.2">
      <c r="A27" s="77" t="s">
        <v>315</v>
      </c>
      <c r="B27" s="68"/>
      <c r="C27" s="68"/>
      <c r="D27" s="68" t="s">
        <v>141</v>
      </c>
      <c r="E27" s="68"/>
      <c r="F27" s="236"/>
      <c r="G27" s="119">
        <v>2</v>
      </c>
      <c r="H27" s="116"/>
      <c r="I27" s="116"/>
      <c r="J27" s="117">
        <f t="shared" si="5"/>
        <v>0</v>
      </c>
      <c r="K27" s="129">
        <f t="shared" si="6"/>
        <v>0</v>
      </c>
      <c r="L27" s="117">
        <f t="shared" si="7"/>
        <v>0</v>
      </c>
    </row>
    <row r="28" spans="1:12" x14ac:dyDescent="0.2">
      <c r="A28" s="77" t="s">
        <v>316</v>
      </c>
      <c r="B28" s="68"/>
      <c r="C28" s="68"/>
      <c r="D28" s="194"/>
      <c r="E28" s="68"/>
      <c r="F28" s="236"/>
      <c r="G28" s="119">
        <v>22</v>
      </c>
      <c r="H28" s="116"/>
      <c r="I28" s="116"/>
      <c r="J28" s="117">
        <f t="shared" si="5"/>
        <v>0</v>
      </c>
      <c r="K28" s="129">
        <f t="shared" si="6"/>
        <v>0</v>
      </c>
      <c r="L28" s="117">
        <f t="shared" si="7"/>
        <v>0</v>
      </c>
    </row>
    <row r="29" spans="1:12" x14ac:dyDescent="0.2">
      <c r="A29" s="77" t="s">
        <v>317</v>
      </c>
      <c r="B29" s="68"/>
      <c r="C29" s="68"/>
      <c r="D29" s="194"/>
      <c r="F29" s="246"/>
      <c r="G29" s="119">
        <v>13</v>
      </c>
      <c r="H29" s="116"/>
      <c r="I29" s="116"/>
      <c r="J29" s="117">
        <f t="shared" si="5"/>
        <v>0</v>
      </c>
      <c r="K29" s="129">
        <f t="shared" si="6"/>
        <v>0</v>
      </c>
      <c r="L29" s="117">
        <f t="shared" si="7"/>
        <v>0</v>
      </c>
    </row>
    <row r="30" spans="1:12" x14ac:dyDescent="0.2">
      <c r="A30" s="77" t="s">
        <v>318</v>
      </c>
      <c r="B30" s="68"/>
      <c r="C30" s="68"/>
      <c r="D30" s="194"/>
      <c r="E30" s="68"/>
      <c r="F30" s="236"/>
      <c r="G30" s="119">
        <v>11</v>
      </c>
      <c r="H30" s="116"/>
      <c r="I30" s="116"/>
      <c r="J30" s="117">
        <f t="shared" si="5"/>
        <v>0</v>
      </c>
      <c r="K30" s="129">
        <f t="shared" si="6"/>
        <v>0</v>
      </c>
      <c r="L30" s="117">
        <f t="shared" si="7"/>
        <v>0</v>
      </c>
    </row>
    <row r="31" spans="1:12" x14ac:dyDescent="0.2">
      <c r="A31" s="77" t="s">
        <v>319</v>
      </c>
      <c r="B31" s="68"/>
      <c r="C31" s="68"/>
      <c r="D31" s="194"/>
      <c r="E31" s="67"/>
      <c r="F31" s="236"/>
      <c r="G31" s="119">
        <v>7</v>
      </c>
      <c r="H31" s="116"/>
      <c r="I31" s="116"/>
      <c r="J31" s="117">
        <f t="shared" si="5"/>
        <v>0</v>
      </c>
      <c r="K31" s="129">
        <f t="shared" si="6"/>
        <v>0</v>
      </c>
      <c r="L31" s="117">
        <f t="shared" si="7"/>
        <v>0</v>
      </c>
    </row>
    <row r="32" spans="1:12" x14ac:dyDescent="0.2">
      <c r="A32" s="77" t="s">
        <v>328</v>
      </c>
      <c r="B32" s="68"/>
      <c r="C32" s="68"/>
      <c r="D32" s="194"/>
      <c r="E32" s="67"/>
      <c r="F32" s="236"/>
      <c r="G32" s="119">
        <v>12</v>
      </c>
      <c r="H32" s="116"/>
      <c r="I32" s="116"/>
      <c r="J32" s="117">
        <f>IF(H32=" ",0,(IF(I32=" ",0,G32*H32*I32)))</f>
        <v>0</v>
      </c>
      <c r="K32" s="129">
        <f t="shared" si="6"/>
        <v>0</v>
      </c>
      <c r="L32" s="117">
        <f>K32+J32</f>
        <v>0</v>
      </c>
    </row>
    <row r="33" spans="1:12" x14ac:dyDescent="0.2">
      <c r="A33" s="77" t="s">
        <v>329</v>
      </c>
      <c r="B33" s="68"/>
      <c r="C33" s="68"/>
      <c r="D33" s="194"/>
      <c r="E33" s="67"/>
      <c r="F33" s="236"/>
      <c r="G33" s="119">
        <v>10</v>
      </c>
      <c r="H33" s="116"/>
      <c r="I33" s="116"/>
      <c r="J33" s="117">
        <f>IF(H33=" ",0,(IF(I33=" ",0,G33*H33*I33)))</f>
        <v>0</v>
      </c>
      <c r="K33" s="129">
        <f t="shared" si="6"/>
        <v>0</v>
      </c>
      <c r="L33" s="117">
        <f>K33+J33</f>
        <v>0</v>
      </c>
    </row>
    <row r="34" spans="1:12" x14ac:dyDescent="0.2">
      <c r="A34" s="77" t="s">
        <v>330</v>
      </c>
      <c r="B34" s="68"/>
      <c r="C34" s="68"/>
      <c r="D34" s="194"/>
      <c r="E34" s="67"/>
      <c r="F34" s="236"/>
      <c r="G34" s="119">
        <v>6</v>
      </c>
      <c r="H34" s="116"/>
      <c r="I34" s="116"/>
      <c r="J34" s="117">
        <f>IF(H34=" ",0,(IF(I34=" ",0,G34*H34*I34)))</f>
        <v>0</v>
      </c>
      <c r="K34" s="129">
        <f t="shared" si="6"/>
        <v>0</v>
      </c>
      <c r="L34" s="117">
        <f>K34+J34</f>
        <v>0</v>
      </c>
    </row>
    <row r="35" spans="1:12" x14ac:dyDescent="0.2">
      <c r="A35" s="77" t="s">
        <v>142</v>
      </c>
      <c r="B35" s="68"/>
      <c r="C35" s="68"/>
      <c r="D35" s="68"/>
      <c r="E35" s="68"/>
      <c r="F35" s="236"/>
      <c r="G35" s="119">
        <v>4</v>
      </c>
      <c r="H35" s="116"/>
      <c r="I35" s="116"/>
      <c r="J35" s="117">
        <f>IF(H35=" ",0,(IF(I35=" ",0,G35*H35*I35)))</f>
        <v>0</v>
      </c>
      <c r="K35" s="129">
        <f t="shared" si="6"/>
        <v>0</v>
      </c>
      <c r="L35" s="117">
        <f>K35+J35</f>
        <v>0</v>
      </c>
    </row>
    <row r="36" spans="1:12" x14ac:dyDescent="0.2">
      <c r="A36" s="77" t="s">
        <v>143</v>
      </c>
      <c r="B36" s="68"/>
      <c r="C36" s="68"/>
      <c r="D36" s="68"/>
      <c r="E36" s="68"/>
      <c r="F36" s="236"/>
      <c r="G36" s="119">
        <v>4</v>
      </c>
      <c r="H36" s="116"/>
      <c r="I36" s="116"/>
      <c r="J36" s="117">
        <f>IF(H36=" ",0,(IF(I36=" ",0,G36*H36*I36)))</f>
        <v>0</v>
      </c>
      <c r="K36" s="129">
        <f t="shared" si="6"/>
        <v>0</v>
      </c>
      <c r="L36" s="117">
        <f>K36+J36</f>
        <v>0</v>
      </c>
    </row>
    <row r="37" spans="1:12" ht="14.25" x14ac:dyDescent="0.2">
      <c r="A37" s="88"/>
      <c r="G37" s="60"/>
      <c r="H37" s="63"/>
      <c r="I37" s="63"/>
      <c r="J37" s="133"/>
      <c r="K37" s="133"/>
      <c r="L37" s="133"/>
    </row>
    <row r="38" spans="1:12" x14ac:dyDescent="0.2">
      <c r="A38" s="69" t="s">
        <v>144</v>
      </c>
      <c r="F38" s="269"/>
      <c r="G38" s="60"/>
      <c r="H38" s="63"/>
      <c r="I38" s="63"/>
      <c r="J38" s="133"/>
      <c r="K38" s="133"/>
      <c r="L38" s="133"/>
    </row>
    <row r="39" spans="1:12" x14ac:dyDescent="0.2">
      <c r="A39" s="77" t="s">
        <v>87</v>
      </c>
      <c r="B39" s="68"/>
      <c r="C39" s="68"/>
      <c r="D39" s="68"/>
      <c r="E39" s="68"/>
      <c r="F39" s="236"/>
      <c r="G39" s="118">
        <v>6</v>
      </c>
      <c r="H39" s="116"/>
      <c r="I39" s="116"/>
      <c r="J39" s="117">
        <f t="shared" ref="J39:J49" si="8">IF(H39=" ",0,(IF(I39=" ",0,G39*H39*I39)))</f>
        <v>0</v>
      </c>
      <c r="K39" s="117">
        <f t="shared" ref="K39:K49" si="9">0.22*J39</f>
        <v>0</v>
      </c>
      <c r="L39" s="117">
        <f>K39+J39</f>
        <v>0</v>
      </c>
    </row>
    <row r="40" spans="1:12" x14ac:dyDescent="0.2">
      <c r="A40" s="77" t="s">
        <v>86</v>
      </c>
      <c r="B40" s="68"/>
      <c r="C40" s="68"/>
      <c r="D40" s="68"/>
      <c r="E40" s="68"/>
      <c r="F40" s="236"/>
      <c r="G40" s="119">
        <v>5</v>
      </c>
      <c r="H40" s="116"/>
      <c r="I40" s="116"/>
      <c r="J40" s="117">
        <f t="shared" si="8"/>
        <v>0</v>
      </c>
      <c r="K40" s="129">
        <f t="shared" si="9"/>
        <v>0</v>
      </c>
      <c r="L40" s="117">
        <f t="shared" ref="L40:L49" si="10">K40+J40</f>
        <v>0</v>
      </c>
    </row>
    <row r="41" spans="1:12" x14ac:dyDescent="0.2">
      <c r="A41" s="77" t="s">
        <v>85</v>
      </c>
      <c r="B41" s="68"/>
      <c r="C41" s="68"/>
      <c r="D41" s="68"/>
      <c r="E41" s="68"/>
      <c r="F41" s="236"/>
      <c r="G41" s="119">
        <v>4</v>
      </c>
      <c r="H41" s="116"/>
      <c r="I41" s="116"/>
      <c r="J41" s="117">
        <f t="shared" si="8"/>
        <v>0</v>
      </c>
      <c r="K41" s="129">
        <f t="shared" si="9"/>
        <v>0</v>
      </c>
      <c r="L41" s="117">
        <f t="shared" si="10"/>
        <v>0</v>
      </c>
    </row>
    <row r="42" spans="1:12" x14ac:dyDescent="0.2">
      <c r="A42" s="77" t="s">
        <v>88</v>
      </c>
      <c r="B42" s="68"/>
      <c r="C42" s="68"/>
      <c r="D42" s="68"/>
      <c r="E42" s="68"/>
      <c r="F42" s="236"/>
      <c r="G42" s="119">
        <v>4</v>
      </c>
      <c r="H42" s="116"/>
      <c r="I42" s="116"/>
      <c r="J42" s="117">
        <f t="shared" si="8"/>
        <v>0</v>
      </c>
      <c r="K42" s="129">
        <f t="shared" si="9"/>
        <v>0</v>
      </c>
      <c r="L42" s="117">
        <f t="shared" si="10"/>
        <v>0</v>
      </c>
    </row>
    <row r="43" spans="1:12" x14ac:dyDescent="0.2">
      <c r="A43" s="77" t="s">
        <v>91</v>
      </c>
      <c r="B43" s="68"/>
      <c r="C43" s="68"/>
      <c r="D43" s="68"/>
      <c r="E43" s="68"/>
      <c r="F43" s="236"/>
      <c r="G43" s="119">
        <v>5</v>
      </c>
      <c r="H43" s="116"/>
      <c r="I43" s="116"/>
      <c r="J43" s="117">
        <f t="shared" si="8"/>
        <v>0</v>
      </c>
      <c r="K43" s="129">
        <f t="shared" si="9"/>
        <v>0</v>
      </c>
      <c r="L43" s="117">
        <f t="shared" si="10"/>
        <v>0</v>
      </c>
    </row>
    <row r="44" spans="1:12" x14ac:dyDescent="0.2">
      <c r="A44" s="77" t="s">
        <v>89</v>
      </c>
      <c r="B44" s="68"/>
      <c r="C44" s="68"/>
      <c r="D44" s="68"/>
      <c r="E44" s="68"/>
      <c r="F44" s="236"/>
      <c r="G44" s="119">
        <v>5</v>
      </c>
      <c r="H44" s="116"/>
      <c r="I44" s="116"/>
      <c r="J44" s="117">
        <f t="shared" si="8"/>
        <v>0</v>
      </c>
      <c r="K44" s="129">
        <f t="shared" si="9"/>
        <v>0</v>
      </c>
      <c r="L44" s="117">
        <f t="shared" si="10"/>
        <v>0</v>
      </c>
    </row>
    <row r="45" spans="1:12" x14ac:dyDescent="0.2">
      <c r="A45" s="77" t="s">
        <v>90</v>
      </c>
      <c r="B45" s="68"/>
      <c r="C45" s="68"/>
      <c r="D45" s="68"/>
      <c r="E45" s="68"/>
      <c r="F45" s="236"/>
      <c r="G45" s="119">
        <v>3</v>
      </c>
      <c r="H45" s="116"/>
      <c r="I45" s="116"/>
      <c r="J45" s="117">
        <f t="shared" si="8"/>
        <v>0</v>
      </c>
      <c r="K45" s="129">
        <f t="shared" si="9"/>
        <v>0</v>
      </c>
      <c r="L45" s="117">
        <f t="shared" si="10"/>
        <v>0</v>
      </c>
    </row>
    <row r="46" spans="1:12" x14ac:dyDescent="0.2">
      <c r="A46" s="77" t="s">
        <v>145</v>
      </c>
      <c r="B46" s="68"/>
      <c r="C46" s="68"/>
      <c r="D46" s="68"/>
      <c r="E46" s="68"/>
      <c r="F46" s="236"/>
      <c r="G46" s="119">
        <v>2</v>
      </c>
      <c r="H46" s="116"/>
      <c r="I46" s="116"/>
      <c r="J46" s="117">
        <f t="shared" si="8"/>
        <v>0</v>
      </c>
      <c r="K46" s="129">
        <f t="shared" si="9"/>
        <v>0</v>
      </c>
      <c r="L46" s="117">
        <f t="shared" si="10"/>
        <v>0</v>
      </c>
    </row>
    <row r="47" spans="1:12" x14ac:dyDescent="0.2">
      <c r="A47" s="77" t="s">
        <v>225</v>
      </c>
      <c r="B47" s="68"/>
      <c r="C47" s="68"/>
      <c r="D47" s="68"/>
      <c r="E47" s="68"/>
      <c r="F47" s="236"/>
      <c r="G47" s="119">
        <v>10</v>
      </c>
      <c r="H47" s="116"/>
      <c r="I47" s="116"/>
      <c r="J47" s="117">
        <f t="shared" si="8"/>
        <v>0</v>
      </c>
      <c r="K47" s="129">
        <f t="shared" si="9"/>
        <v>0</v>
      </c>
      <c r="L47" s="117">
        <f t="shared" si="10"/>
        <v>0</v>
      </c>
    </row>
    <row r="48" spans="1:12" x14ac:dyDescent="0.2">
      <c r="A48" s="77" t="s">
        <v>589</v>
      </c>
      <c r="B48" s="68"/>
      <c r="C48" s="68"/>
      <c r="D48" s="68"/>
      <c r="E48" s="68"/>
      <c r="F48" s="236"/>
      <c r="G48" s="119">
        <v>32</v>
      </c>
      <c r="H48" s="116"/>
      <c r="I48" s="116"/>
      <c r="J48" s="117">
        <f t="shared" si="8"/>
        <v>0</v>
      </c>
      <c r="K48" s="129">
        <f t="shared" si="9"/>
        <v>0</v>
      </c>
      <c r="L48" s="117">
        <f t="shared" si="10"/>
        <v>0</v>
      </c>
    </row>
    <row r="49" spans="1:12" x14ac:dyDescent="0.2">
      <c r="A49" s="77" t="s">
        <v>320</v>
      </c>
      <c r="B49" s="68"/>
      <c r="C49" s="68"/>
      <c r="D49" s="270"/>
      <c r="E49" s="68"/>
      <c r="F49" s="236"/>
      <c r="G49" s="119">
        <v>2</v>
      </c>
      <c r="H49" s="116"/>
      <c r="I49" s="116"/>
      <c r="J49" s="117">
        <f t="shared" si="8"/>
        <v>0</v>
      </c>
      <c r="K49" s="129">
        <f t="shared" si="9"/>
        <v>0</v>
      </c>
      <c r="L49" s="117">
        <f t="shared" si="10"/>
        <v>0</v>
      </c>
    </row>
    <row r="50" spans="1:12" x14ac:dyDescent="0.2">
      <c r="G50" s="60"/>
      <c r="H50" s="63"/>
      <c r="I50" s="63"/>
      <c r="J50" s="133"/>
      <c r="K50" s="133"/>
      <c r="L50" s="133"/>
    </row>
    <row r="51" spans="1:12" x14ac:dyDescent="0.2">
      <c r="A51" s="69" t="s">
        <v>146</v>
      </c>
      <c r="F51" s="269"/>
      <c r="G51" s="250"/>
      <c r="H51" s="271"/>
      <c r="I51" s="271"/>
      <c r="J51" s="64"/>
      <c r="K51" s="64"/>
      <c r="L51" s="64"/>
    </row>
    <row r="52" spans="1:12" x14ac:dyDescent="0.2">
      <c r="A52" s="77" t="s">
        <v>212</v>
      </c>
      <c r="B52" s="68"/>
      <c r="C52" s="68"/>
      <c r="D52" s="68"/>
      <c r="E52" s="68"/>
      <c r="F52" s="236"/>
      <c r="G52" s="118">
        <v>28</v>
      </c>
      <c r="H52" s="116"/>
      <c r="I52" s="116"/>
      <c r="J52" s="117">
        <f>IF(H52=" ",0,(IF(I52=" ",0,G52*H52*I52)))</f>
        <v>0</v>
      </c>
      <c r="K52" s="117">
        <f>0.22*J52</f>
        <v>0</v>
      </c>
      <c r="L52" s="117">
        <f>K52+J52</f>
        <v>0</v>
      </c>
    </row>
    <row r="53" spans="1:12" x14ac:dyDescent="0.2">
      <c r="A53" s="77" t="s">
        <v>213</v>
      </c>
      <c r="B53" s="68"/>
      <c r="C53" s="68"/>
      <c r="D53" s="68"/>
      <c r="E53" s="68"/>
      <c r="F53" s="236"/>
      <c r="G53" s="119">
        <v>28</v>
      </c>
      <c r="H53" s="116"/>
      <c r="I53" s="116"/>
      <c r="J53" s="117">
        <f>IF(H53=" ",0,(IF(I53=" ",0,G53*H53*I53)))</f>
        <v>0</v>
      </c>
      <c r="K53" s="129">
        <f>0.22*J53</f>
        <v>0</v>
      </c>
      <c r="L53" s="117">
        <f>K53+J53</f>
        <v>0</v>
      </c>
    </row>
    <row r="54" spans="1:12" x14ac:dyDescent="0.2">
      <c r="A54" s="77" t="s">
        <v>214</v>
      </c>
      <c r="B54" s="68"/>
      <c r="C54" s="68"/>
      <c r="D54" s="68"/>
      <c r="E54" s="68"/>
      <c r="F54" s="236"/>
      <c r="G54" s="119">
        <v>28</v>
      </c>
      <c r="H54" s="116"/>
      <c r="I54" s="116"/>
      <c r="J54" s="117">
        <f>IF(H54=" ",0,(IF(I54=" ",0,G54*H54*I54)))</f>
        <v>0</v>
      </c>
      <c r="K54" s="129">
        <f>0.22*J54</f>
        <v>0</v>
      </c>
      <c r="L54" s="117">
        <f>K54+J54</f>
        <v>0</v>
      </c>
    </row>
    <row r="55" spans="1:12" x14ac:dyDescent="0.2">
      <c r="F55" s="246"/>
      <c r="G55" s="58"/>
      <c r="H55" s="63"/>
      <c r="I55" s="63"/>
      <c r="J55" s="64"/>
      <c r="K55" s="64"/>
      <c r="L55" s="64"/>
    </row>
    <row r="56" spans="1:12" x14ac:dyDescent="0.2">
      <c r="A56" s="69" t="s">
        <v>600</v>
      </c>
      <c r="F56" s="269"/>
      <c r="G56" s="250"/>
      <c r="H56" s="271"/>
      <c r="I56" s="271"/>
      <c r="J56" s="64"/>
      <c r="K56" s="64"/>
      <c r="L56" s="64"/>
    </row>
    <row r="57" spans="1:12" x14ac:dyDescent="0.2">
      <c r="A57" s="77" t="s">
        <v>709</v>
      </c>
      <c r="B57" s="68"/>
      <c r="C57" s="68"/>
      <c r="D57" s="68"/>
      <c r="E57" s="68"/>
      <c r="F57" s="236"/>
      <c r="G57" s="118">
        <v>140</v>
      </c>
      <c r="H57" s="116"/>
      <c r="I57" s="116"/>
      <c r="J57" s="117">
        <f t="shared" ref="J57" si="11">IF(H57=" ",0,(IF(I57=" ",0,G57*H57*I57)))</f>
        <v>0</v>
      </c>
      <c r="K57" s="117">
        <f t="shared" ref="K57" si="12">0.22*J57</f>
        <v>0</v>
      </c>
      <c r="L57" s="117">
        <f t="shared" ref="L57" si="13">K57+J57</f>
        <v>0</v>
      </c>
    </row>
    <row r="58" spans="1:12" x14ac:dyDescent="0.2">
      <c r="A58" s="183" t="s">
        <v>686</v>
      </c>
      <c r="B58" s="68"/>
      <c r="C58" s="68"/>
      <c r="D58" s="68"/>
      <c r="E58" s="68"/>
      <c r="F58" s="236"/>
      <c r="G58" s="118">
        <v>170</v>
      </c>
      <c r="H58" s="116"/>
      <c r="I58" s="116"/>
      <c r="J58" s="117">
        <f t="shared" ref="J58:J59" si="14">IF(H58=" ",0,(IF(I58=" ",0,G58*H58*I58)))</f>
        <v>0</v>
      </c>
      <c r="K58" s="117">
        <f t="shared" ref="K58:K59" si="15">0.22*J58</f>
        <v>0</v>
      </c>
      <c r="L58" s="117">
        <f t="shared" ref="L58:L59" si="16">K58+J58</f>
        <v>0</v>
      </c>
    </row>
    <row r="59" spans="1:12" x14ac:dyDescent="0.2">
      <c r="A59" s="183" t="s">
        <v>622</v>
      </c>
      <c r="B59" s="68"/>
      <c r="C59" s="68"/>
      <c r="D59" s="68"/>
      <c r="E59" s="68"/>
      <c r="F59" s="236"/>
      <c r="G59" s="118">
        <v>200</v>
      </c>
      <c r="H59" s="116"/>
      <c r="I59" s="116"/>
      <c r="J59" s="117">
        <f t="shared" si="14"/>
        <v>0</v>
      </c>
      <c r="K59" s="117">
        <f t="shared" si="15"/>
        <v>0</v>
      </c>
      <c r="L59" s="117">
        <f t="shared" si="16"/>
        <v>0</v>
      </c>
    </row>
    <row r="60" spans="1:12" x14ac:dyDescent="0.2">
      <c r="A60" s="77" t="s">
        <v>687</v>
      </c>
      <c r="B60" s="68"/>
      <c r="C60" s="68"/>
      <c r="D60" s="68"/>
      <c r="E60" s="68"/>
      <c r="F60" s="236"/>
      <c r="G60" s="118">
        <v>5</v>
      </c>
      <c r="H60" s="116"/>
      <c r="I60" s="116"/>
      <c r="J60" s="117">
        <f t="shared" ref="J60" si="17">IF(H60=" ",0,(IF(I60=" ",0,G60*H60*I60)))</f>
        <v>0</v>
      </c>
      <c r="K60" s="117">
        <f t="shared" ref="K60" si="18">0.22*J60</f>
        <v>0</v>
      </c>
      <c r="L60" s="117">
        <f t="shared" ref="L60" si="19">K60+J60</f>
        <v>0</v>
      </c>
    </row>
    <row r="61" spans="1:12" x14ac:dyDescent="0.2">
      <c r="A61" s="77" t="s">
        <v>695</v>
      </c>
      <c r="B61" s="68"/>
      <c r="C61" s="68"/>
      <c r="D61" s="68"/>
      <c r="E61" s="68"/>
      <c r="F61" s="236"/>
      <c r="G61" s="119">
        <v>40</v>
      </c>
      <c r="H61" s="116"/>
      <c r="I61" s="116"/>
      <c r="J61" s="117">
        <f>IF(H61=" ",0,(IF(I61=" ",0,G61*H61*I61)))</f>
        <v>0</v>
      </c>
      <c r="K61" s="117">
        <f>0.22*J61</f>
        <v>0</v>
      </c>
      <c r="L61" s="117">
        <f>K61+J61</f>
        <v>0</v>
      </c>
    </row>
    <row r="62" spans="1:12" x14ac:dyDescent="0.2">
      <c r="A62" s="77" t="s">
        <v>696</v>
      </c>
      <c r="B62" s="68"/>
      <c r="C62" s="68"/>
      <c r="D62" s="68"/>
      <c r="E62" s="68"/>
      <c r="F62" s="236"/>
      <c r="G62" s="119">
        <v>48</v>
      </c>
      <c r="H62" s="116"/>
      <c r="I62" s="116"/>
      <c r="J62" s="117">
        <f>IF(H62=" ",0,(IF(I62=" ",0,G62*H62*I62)))</f>
        <v>0</v>
      </c>
      <c r="K62" s="129">
        <f>0.22*J62</f>
        <v>0</v>
      </c>
      <c r="L62" s="117">
        <f>K62+J62</f>
        <v>0</v>
      </c>
    </row>
    <row r="63" spans="1:12" x14ac:dyDescent="0.2">
      <c r="A63" s="77" t="s">
        <v>688</v>
      </c>
      <c r="B63" s="68"/>
      <c r="C63" s="68"/>
      <c r="D63" s="68"/>
      <c r="E63" s="68"/>
      <c r="F63" s="236"/>
      <c r="G63" s="119">
        <v>6</v>
      </c>
      <c r="H63" s="116"/>
      <c r="I63" s="116"/>
      <c r="J63" s="117">
        <f>IF(H63=" ",0,(IF(I63=" ",0,G63*H63*I63)))</f>
        <v>0</v>
      </c>
      <c r="K63" s="129">
        <f>0.22*J63</f>
        <v>0</v>
      </c>
      <c r="L63" s="117">
        <f>K63+J63</f>
        <v>0</v>
      </c>
    </row>
    <row r="64" spans="1:12" x14ac:dyDescent="0.2">
      <c r="A64" s="77" t="s">
        <v>720</v>
      </c>
      <c r="B64" s="68"/>
      <c r="C64" s="68"/>
      <c r="D64" s="68"/>
      <c r="E64" s="68"/>
      <c r="F64" s="236"/>
      <c r="G64" s="118">
        <v>18</v>
      </c>
      <c r="H64" s="116"/>
      <c r="I64" s="116"/>
      <c r="J64" s="117">
        <f t="shared" ref="J64:J65" si="20">IF(H64=" ",0,(IF(I64=" ",0,G64*H64*I64)))</f>
        <v>0</v>
      </c>
      <c r="K64" s="129">
        <f t="shared" ref="K64:K65" si="21">0.22*J64</f>
        <v>0</v>
      </c>
      <c r="L64" s="117">
        <f t="shared" ref="L64:L65" si="22">K64+J64</f>
        <v>0</v>
      </c>
    </row>
    <row r="65" spans="1:12" x14ac:dyDescent="0.2">
      <c r="A65" s="77" t="s">
        <v>721</v>
      </c>
      <c r="B65" s="68"/>
      <c r="C65" s="68"/>
      <c r="D65" s="68"/>
      <c r="E65" s="68"/>
      <c r="F65" s="236"/>
      <c r="G65" s="118">
        <v>22</v>
      </c>
      <c r="H65" s="116"/>
      <c r="I65" s="116"/>
      <c r="J65" s="117">
        <f t="shared" si="20"/>
        <v>0</v>
      </c>
      <c r="K65" s="129">
        <f t="shared" si="21"/>
        <v>0</v>
      </c>
      <c r="L65" s="117">
        <f t="shared" si="22"/>
        <v>0</v>
      </c>
    </row>
    <row r="66" spans="1:12" x14ac:dyDescent="0.2">
      <c r="A66" s="77" t="s">
        <v>715</v>
      </c>
      <c r="B66" s="68"/>
      <c r="C66" s="68"/>
      <c r="D66" s="68"/>
      <c r="E66" s="68"/>
      <c r="F66" s="236"/>
      <c r="G66" s="118">
        <v>100</v>
      </c>
      <c r="H66" s="341"/>
      <c r="I66" s="341"/>
      <c r="J66" s="117">
        <f t="shared" ref="J66:J74" si="23">IF(H66=" ",0,(IF(I66=" ",0,G66*H66*I66)))</f>
        <v>0</v>
      </c>
      <c r="K66" s="129">
        <f t="shared" ref="K66:K74" si="24">0.22*J66</f>
        <v>0</v>
      </c>
      <c r="L66" s="117">
        <f t="shared" ref="L66:L74" si="25">K66+J66</f>
        <v>0</v>
      </c>
    </row>
    <row r="67" spans="1:12" x14ac:dyDescent="0.2">
      <c r="A67" s="77" t="s">
        <v>716</v>
      </c>
      <c r="B67" s="68"/>
      <c r="C67" s="68"/>
      <c r="D67" s="68"/>
      <c r="E67" s="68"/>
      <c r="F67" s="236"/>
      <c r="G67" s="118">
        <v>70</v>
      </c>
      <c r="H67" s="341"/>
      <c r="I67" s="341"/>
      <c r="J67" s="117">
        <f t="shared" si="23"/>
        <v>0</v>
      </c>
      <c r="K67" s="129">
        <f t="shared" si="24"/>
        <v>0</v>
      </c>
      <c r="L67" s="117">
        <f t="shared" si="25"/>
        <v>0</v>
      </c>
    </row>
    <row r="68" spans="1:12" x14ac:dyDescent="0.2">
      <c r="A68" s="77" t="s">
        <v>717</v>
      </c>
      <c r="B68" s="68"/>
      <c r="C68" s="68"/>
      <c r="D68" s="68"/>
      <c r="E68" s="68"/>
      <c r="F68" s="236"/>
      <c r="G68" s="118">
        <v>40</v>
      </c>
      <c r="H68" s="341"/>
      <c r="I68" s="341"/>
      <c r="J68" s="117">
        <f t="shared" si="23"/>
        <v>0</v>
      </c>
      <c r="K68" s="129">
        <f t="shared" si="24"/>
        <v>0</v>
      </c>
      <c r="L68" s="117">
        <f t="shared" si="25"/>
        <v>0</v>
      </c>
    </row>
    <row r="69" spans="1:12" x14ac:dyDescent="0.2">
      <c r="A69" s="77" t="s">
        <v>718</v>
      </c>
      <c r="B69" s="68"/>
      <c r="C69" s="68"/>
      <c r="D69" s="68"/>
      <c r="E69" s="68"/>
      <c r="F69" s="236"/>
      <c r="G69" s="118">
        <v>6</v>
      </c>
      <c r="H69" s="341"/>
      <c r="I69" s="341"/>
      <c r="J69" s="117">
        <f t="shared" si="23"/>
        <v>0</v>
      </c>
      <c r="K69" s="129">
        <f t="shared" si="24"/>
        <v>0</v>
      </c>
      <c r="L69" s="117">
        <f t="shared" si="25"/>
        <v>0</v>
      </c>
    </row>
    <row r="70" spans="1:12" x14ac:dyDescent="0.2">
      <c r="A70" s="77" t="s">
        <v>851</v>
      </c>
      <c r="B70" s="68"/>
      <c r="C70" s="68"/>
      <c r="D70" s="68"/>
      <c r="E70" s="68"/>
      <c r="F70" s="236"/>
      <c r="G70" s="118">
        <v>4</v>
      </c>
      <c r="H70" s="341"/>
      <c r="I70" s="341"/>
      <c r="J70" s="117">
        <f t="shared" ref="J70:J73" si="26">IF(H70=" ",0,(IF(I70=" ",0,G70*H70*I70)))</f>
        <v>0</v>
      </c>
      <c r="K70" s="129">
        <f t="shared" ref="K70:K73" si="27">0.22*J70</f>
        <v>0</v>
      </c>
      <c r="L70" s="117">
        <f t="shared" ref="L70:L73" si="28">K70+J70</f>
        <v>0</v>
      </c>
    </row>
    <row r="71" spans="1:12" x14ac:dyDescent="0.2">
      <c r="A71" s="77" t="s">
        <v>852</v>
      </c>
      <c r="B71" s="68"/>
      <c r="C71" s="68"/>
      <c r="D71" s="68"/>
      <c r="E71" s="68"/>
      <c r="F71" s="236"/>
      <c r="G71" s="118">
        <v>1</v>
      </c>
      <c r="H71" s="341"/>
      <c r="I71" s="341"/>
      <c r="J71" s="117">
        <f t="shared" si="26"/>
        <v>0</v>
      </c>
      <c r="K71" s="129">
        <f t="shared" si="27"/>
        <v>0</v>
      </c>
      <c r="L71" s="117">
        <f t="shared" si="28"/>
        <v>0</v>
      </c>
    </row>
    <row r="72" spans="1:12" x14ac:dyDescent="0.2">
      <c r="A72" s="77" t="s">
        <v>853</v>
      </c>
      <c r="B72" s="68"/>
      <c r="C72" s="68"/>
      <c r="D72" s="68"/>
      <c r="E72" s="68"/>
      <c r="F72" s="236"/>
      <c r="G72" s="118">
        <v>4</v>
      </c>
      <c r="H72" s="341"/>
      <c r="I72" s="341"/>
      <c r="J72" s="117">
        <f t="shared" si="26"/>
        <v>0</v>
      </c>
      <c r="K72" s="129">
        <f t="shared" si="27"/>
        <v>0</v>
      </c>
      <c r="L72" s="117">
        <f t="shared" si="28"/>
        <v>0</v>
      </c>
    </row>
    <row r="73" spans="1:12" x14ac:dyDescent="0.2">
      <c r="A73" s="77" t="s">
        <v>854</v>
      </c>
      <c r="B73" s="68"/>
      <c r="C73" s="68"/>
      <c r="D73" s="68"/>
      <c r="E73" s="68"/>
      <c r="F73" s="236"/>
      <c r="G73" s="118">
        <v>4</v>
      </c>
      <c r="H73" s="341"/>
      <c r="I73" s="341"/>
      <c r="J73" s="117">
        <f t="shared" si="26"/>
        <v>0</v>
      </c>
      <c r="K73" s="129">
        <f t="shared" si="27"/>
        <v>0</v>
      </c>
      <c r="L73" s="117">
        <f t="shared" si="28"/>
        <v>0</v>
      </c>
    </row>
    <row r="74" spans="1:12" x14ac:dyDescent="0.2">
      <c r="A74" s="77" t="s">
        <v>719</v>
      </c>
      <c r="B74" s="68"/>
      <c r="C74" s="68"/>
      <c r="D74" s="68"/>
      <c r="E74" s="68"/>
      <c r="F74" s="236"/>
      <c r="G74" s="118">
        <v>10</v>
      </c>
      <c r="H74" s="341"/>
      <c r="I74" s="341"/>
      <c r="J74" s="117">
        <f t="shared" si="23"/>
        <v>0</v>
      </c>
      <c r="K74" s="129">
        <f t="shared" si="24"/>
        <v>0</v>
      </c>
      <c r="L74" s="117">
        <f t="shared" si="25"/>
        <v>0</v>
      </c>
    </row>
    <row r="75" spans="1:12" x14ac:dyDescent="0.2">
      <c r="A75" s="77" t="s">
        <v>736</v>
      </c>
      <c r="B75" s="68"/>
      <c r="C75" s="68"/>
      <c r="D75" s="68"/>
      <c r="E75" s="68"/>
      <c r="F75" s="236"/>
      <c r="G75" s="118">
        <v>10</v>
      </c>
      <c r="H75" s="341"/>
      <c r="I75" s="341"/>
      <c r="J75" s="117">
        <f t="shared" ref="J75:J77" si="29">IF(H75=" ",0,(IF(I75=" ",0,G75*H75*I75)))</f>
        <v>0</v>
      </c>
      <c r="K75" s="129">
        <f t="shared" ref="K75:K77" si="30">0.22*J75</f>
        <v>0</v>
      </c>
      <c r="L75" s="117">
        <f t="shared" ref="L75:L77" si="31">K75+J75</f>
        <v>0</v>
      </c>
    </row>
    <row r="76" spans="1:12" x14ac:dyDescent="0.2">
      <c r="A76" s="77" t="s">
        <v>737</v>
      </c>
      <c r="B76" s="68"/>
      <c r="C76" s="68"/>
      <c r="D76" s="68"/>
      <c r="E76" s="68"/>
      <c r="F76" s="236"/>
      <c r="G76" s="118">
        <v>30</v>
      </c>
      <c r="H76" s="341"/>
      <c r="I76" s="341"/>
      <c r="J76" s="117">
        <f t="shared" si="29"/>
        <v>0</v>
      </c>
      <c r="K76" s="129">
        <f t="shared" si="30"/>
        <v>0</v>
      </c>
      <c r="L76" s="117">
        <f t="shared" si="31"/>
        <v>0</v>
      </c>
    </row>
    <row r="77" spans="1:12" x14ac:dyDescent="0.2">
      <c r="A77" s="77" t="s">
        <v>738</v>
      </c>
      <c r="B77" s="68"/>
      <c r="C77" s="68"/>
      <c r="D77" s="68"/>
      <c r="E77" s="68"/>
      <c r="F77" s="236"/>
      <c r="G77" s="118">
        <v>30</v>
      </c>
      <c r="H77" s="341"/>
      <c r="I77" s="341"/>
      <c r="J77" s="117">
        <f t="shared" si="29"/>
        <v>0</v>
      </c>
      <c r="K77" s="129">
        <f t="shared" si="30"/>
        <v>0</v>
      </c>
      <c r="L77" s="117">
        <f t="shared" si="31"/>
        <v>0</v>
      </c>
    </row>
    <row r="78" spans="1:12" x14ac:dyDescent="0.2">
      <c r="A78" s="77" t="s">
        <v>855</v>
      </c>
      <c r="B78" s="68"/>
      <c r="C78" s="68"/>
      <c r="D78" s="68"/>
      <c r="E78" s="68"/>
      <c r="F78" s="236"/>
      <c r="G78" s="118">
        <v>2</v>
      </c>
      <c r="H78" s="341"/>
      <c r="I78" s="341"/>
      <c r="J78" s="117">
        <f t="shared" ref="J78" si="32">IF(H78=" ",0,(IF(I78=" ",0,G78*H78*I78)))</f>
        <v>0</v>
      </c>
      <c r="K78" s="129">
        <f t="shared" ref="K78" si="33">0.22*J78</f>
        <v>0</v>
      </c>
      <c r="L78" s="117">
        <f t="shared" ref="L78" si="34">K78+J78</f>
        <v>0</v>
      </c>
    </row>
    <row r="79" spans="1:12" x14ac:dyDescent="0.2">
      <c r="F79" s="246"/>
      <c r="G79" s="58"/>
      <c r="H79" s="63"/>
      <c r="I79" s="63"/>
      <c r="J79" s="64"/>
      <c r="K79" s="64"/>
      <c r="L79" s="64"/>
    </row>
    <row r="80" spans="1:12" x14ac:dyDescent="0.2">
      <c r="A80" s="69" t="s">
        <v>462</v>
      </c>
      <c r="F80" s="246"/>
      <c r="G80" s="58"/>
      <c r="H80" s="63"/>
      <c r="I80" s="63"/>
      <c r="J80" s="133"/>
      <c r="K80" s="133"/>
      <c r="L80" s="133"/>
    </row>
    <row r="81" spans="1:12" x14ac:dyDescent="0.2">
      <c r="A81" s="77" t="s">
        <v>147</v>
      </c>
      <c r="B81" s="68"/>
      <c r="C81" s="68"/>
      <c r="D81" s="68"/>
      <c r="E81" s="68"/>
      <c r="F81" s="225"/>
      <c r="G81" s="118">
        <v>80</v>
      </c>
      <c r="H81" s="116"/>
      <c r="I81" s="116"/>
      <c r="J81" s="117">
        <f>IF(H81=" ",0,(IF(I81=" ",0,G81*H81*I81)))</f>
        <v>0</v>
      </c>
      <c r="K81" s="117">
        <f t="shared" ref="K81:K92" si="35">0.22*J81</f>
        <v>0</v>
      </c>
      <c r="L81" s="117">
        <f>K81+J81</f>
        <v>0</v>
      </c>
    </row>
    <row r="82" spans="1:12" x14ac:dyDescent="0.2">
      <c r="A82" s="121" t="s">
        <v>148</v>
      </c>
      <c r="B82" s="67"/>
      <c r="C82" s="67"/>
      <c r="D82" s="67"/>
      <c r="E82" s="65"/>
      <c r="F82" s="246"/>
      <c r="G82" s="119">
        <v>96</v>
      </c>
      <c r="H82" s="116"/>
      <c r="I82" s="116"/>
      <c r="J82" s="117">
        <f>IF(H82=" ",0,(IF(I82=" ",0,G82*H82*I82)))</f>
        <v>0</v>
      </c>
      <c r="K82" s="129">
        <f t="shared" si="35"/>
        <v>0</v>
      </c>
      <c r="L82" s="117">
        <f>K82+J82</f>
        <v>0</v>
      </c>
    </row>
    <row r="83" spans="1:12" x14ac:dyDescent="0.2">
      <c r="A83" s="121" t="s">
        <v>468</v>
      </c>
      <c r="B83" s="67"/>
      <c r="C83" s="67"/>
      <c r="D83" s="67"/>
      <c r="E83" s="68"/>
      <c r="F83" s="225"/>
      <c r="G83" s="119">
        <v>40</v>
      </c>
      <c r="H83" s="116"/>
      <c r="I83" s="116"/>
      <c r="J83" s="117">
        <f t="shared" ref="J83:J92" si="36">IF(H83=" ",0,(IF(I83=" ",0,G83*H83*I83)))</f>
        <v>0</v>
      </c>
      <c r="K83" s="129">
        <f t="shared" si="35"/>
        <v>0</v>
      </c>
      <c r="L83" s="117">
        <f t="shared" ref="L83:L92" si="37">K83+J83</f>
        <v>0</v>
      </c>
    </row>
    <row r="84" spans="1:12" x14ac:dyDescent="0.2">
      <c r="A84" s="121" t="s">
        <v>469</v>
      </c>
      <c r="B84" s="67"/>
      <c r="C84" s="67"/>
      <c r="D84" s="68"/>
      <c r="E84" s="68"/>
      <c r="F84" s="225"/>
      <c r="G84" s="119">
        <v>20</v>
      </c>
      <c r="H84" s="116"/>
      <c r="I84" s="116"/>
      <c r="J84" s="117">
        <f t="shared" si="36"/>
        <v>0</v>
      </c>
      <c r="K84" s="129">
        <f t="shared" si="35"/>
        <v>0</v>
      </c>
      <c r="L84" s="117">
        <f t="shared" si="37"/>
        <v>0</v>
      </c>
    </row>
    <row r="85" spans="1:12" x14ac:dyDescent="0.2">
      <c r="A85" s="121" t="s">
        <v>470</v>
      </c>
      <c r="B85" s="67"/>
      <c r="C85" s="67"/>
      <c r="F85" s="226"/>
      <c r="G85" s="119">
        <v>10</v>
      </c>
      <c r="H85" s="116"/>
      <c r="I85" s="116"/>
      <c r="J85" s="117">
        <f t="shared" si="36"/>
        <v>0</v>
      </c>
      <c r="K85" s="129">
        <f t="shared" si="35"/>
        <v>0</v>
      </c>
      <c r="L85" s="117">
        <f t="shared" si="37"/>
        <v>0</v>
      </c>
    </row>
    <row r="86" spans="1:12" x14ac:dyDescent="0.2">
      <c r="A86" s="121" t="s">
        <v>471</v>
      </c>
      <c r="B86" s="67"/>
      <c r="C86" s="67"/>
      <c r="D86" s="68"/>
      <c r="E86" s="68"/>
      <c r="F86" s="225"/>
      <c r="G86" s="119">
        <v>24</v>
      </c>
      <c r="H86" s="116"/>
      <c r="I86" s="116"/>
      <c r="J86" s="117">
        <f t="shared" si="36"/>
        <v>0</v>
      </c>
      <c r="K86" s="129">
        <f t="shared" si="35"/>
        <v>0</v>
      </c>
      <c r="L86" s="117">
        <f t="shared" si="37"/>
        <v>0</v>
      </c>
    </row>
    <row r="87" spans="1:12" x14ac:dyDescent="0.2">
      <c r="A87" s="121" t="s">
        <v>464</v>
      </c>
      <c r="B87" s="67"/>
      <c r="C87" s="67"/>
      <c r="D87" s="68"/>
      <c r="E87" s="68"/>
      <c r="F87" s="225"/>
      <c r="G87" s="119">
        <v>19</v>
      </c>
      <c r="H87" s="116"/>
      <c r="I87" s="116"/>
      <c r="J87" s="117">
        <f t="shared" si="36"/>
        <v>0</v>
      </c>
      <c r="K87" s="129">
        <f t="shared" si="35"/>
        <v>0</v>
      </c>
      <c r="L87" s="117">
        <f t="shared" si="37"/>
        <v>0</v>
      </c>
    </row>
    <row r="88" spans="1:12" x14ac:dyDescent="0.2">
      <c r="A88" s="77" t="s">
        <v>472</v>
      </c>
      <c r="B88" s="68"/>
      <c r="C88" s="68"/>
      <c r="D88" s="68"/>
      <c r="E88" s="68"/>
      <c r="F88" s="236"/>
      <c r="G88" s="119">
        <v>14</v>
      </c>
      <c r="H88" s="116"/>
      <c r="I88" s="116"/>
      <c r="J88" s="117">
        <f t="shared" si="36"/>
        <v>0</v>
      </c>
      <c r="K88" s="129">
        <f t="shared" si="35"/>
        <v>0</v>
      </c>
      <c r="L88" s="117">
        <f t="shared" si="37"/>
        <v>0</v>
      </c>
    </row>
    <row r="89" spans="1:12" x14ac:dyDescent="0.2">
      <c r="A89" s="121" t="s">
        <v>463</v>
      </c>
      <c r="B89" s="67"/>
      <c r="C89" s="67"/>
      <c r="D89" s="68"/>
      <c r="E89" s="68"/>
      <c r="F89" s="236"/>
      <c r="G89" s="119">
        <v>14</v>
      </c>
      <c r="H89" s="116"/>
      <c r="I89" s="116"/>
      <c r="J89" s="117">
        <f t="shared" si="36"/>
        <v>0</v>
      </c>
      <c r="K89" s="129">
        <f t="shared" si="35"/>
        <v>0</v>
      </c>
      <c r="L89" s="117">
        <f t="shared" si="37"/>
        <v>0</v>
      </c>
    </row>
    <row r="90" spans="1:12" x14ac:dyDescent="0.2">
      <c r="A90" s="77" t="s">
        <v>465</v>
      </c>
      <c r="B90" s="68"/>
      <c r="C90" s="68"/>
      <c r="D90" s="68"/>
      <c r="E90" s="68"/>
      <c r="F90" s="236"/>
      <c r="G90" s="119">
        <v>10</v>
      </c>
      <c r="H90" s="116"/>
      <c r="I90" s="116"/>
      <c r="J90" s="117">
        <f t="shared" si="36"/>
        <v>0</v>
      </c>
      <c r="K90" s="129">
        <f t="shared" si="35"/>
        <v>0</v>
      </c>
      <c r="L90" s="117">
        <f t="shared" si="37"/>
        <v>0</v>
      </c>
    </row>
    <row r="91" spans="1:12" x14ac:dyDescent="0.2">
      <c r="A91" s="77" t="s">
        <v>466</v>
      </c>
      <c r="B91" s="68"/>
      <c r="C91" s="68"/>
      <c r="D91" s="68"/>
      <c r="E91" s="68"/>
      <c r="F91" s="236"/>
      <c r="G91" s="119">
        <v>16</v>
      </c>
      <c r="H91" s="116"/>
      <c r="I91" s="116"/>
      <c r="J91" s="117">
        <f t="shared" si="36"/>
        <v>0</v>
      </c>
      <c r="K91" s="129">
        <f t="shared" si="35"/>
        <v>0</v>
      </c>
      <c r="L91" s="117">
        <f t="shared" si="37"/>
        <v>0</v>
      </c>
    </row>
    <row r="92" spans="1:12" x14ac:dyDescent="0.2">
      <c r="A92" s="121" t="s">
        <v>467</v>
      </c>
      <c r="B92" s="67"/>
      <c r="C92" s="67"/>
      <c r="D92" s="67"/>
      <c r="E92" s="67"/>
      <c r="F92" s="225"/>
      <c r="G92" s="119">
        <v>14</v>
      </c>
      <c r="H92" s="116"/>
      <c r="I92" s="116"/>
      <c r="J92" s="117">
        <f t="shared" si="36"/>
        <v>0</v>
      </c>
      <c r="K92" s="129">
        <f t="shared" si="35"/>
        <v>0</v>
      </c>
      <c r="L92" s="117">
        <f t="shared" si="37"/>
        <v>0</v>
      </c>
    </row>
    <row r="93" spans="1:12" x14ac:dyDescent="0.2">
      <c r="F93" s="269"/>
      <c r="G93" s="250"/>
      <c r="H93" s="63"/>
      <c r="I93" s="63"/>
      <c r="J93" s="133"/>
      <c r="K93" s="133"/>
      <c r="L93" s="133"/>
    </row>
    <row r="94" spans="1:12" ht="15" x14ac:dyDescent="0.25">
      <c r="A94" s="384" t="s">
        <v>94</v>
      </c>
      <c r="B94" s="384"/>
      <c r="F94" s="226"/>
      <c r="G94" s="58"/>
      <c r="H94" s="63"/>
      <c r="I94" s="63"/>
      <c r="J94" s="133"/>
      <c r="K94" s="133"/>
      <c r="L94" s="133"/>
    </row>
    <row r="95" spans="1:12" x14ac:dyDescent="0.2">
      <c r="A95" s="121" t="s">
        <v>101</v>
      </c>
      <c r="B95" s="67"/>
      <c r="C95" s="68"/>
      <c r="D95" s="68"/>
      <c r="E95" s="68"/>
      <c r="F95" s="225"/>
      <c r="G95" s="118">
        <v>14</v>
      </c>
      <c r="H95" s="116"/>
      <c r="I95" s="116"/>
      <c r="J95" s="117">
        <f t="shared" ref="J95:J113" si="38">IF(H95=" ",0,(IF(I95=" ",0,G95*H95*I95)))</f>
        <v>0</v>
      </c>
      <c r="K95" s="117">
        <f t="shared" ref="K95:K123" si="39">0.22*J95</f>
        <v>0</v>
      </c>
      <c r="L95" s="117">
        <f>K95+J95</f>
        <v>0</v>
      </c>
    </row>
    <row r="96" spans="1:12" x14ac:dyDescent="0.2">
      <c r="A96" s="121" t="s">
        <v>102</v>
      </c>
      <c r="B96" s="67"/>
      <c r="C96" s="68"/>
      <c r="D96" s="68"/>
      <c r="E96" s="68"/>
      <c r="F96" s="225"/>
      <c r="G96" s="118">
        <v>19</v>
      </c>
      <c r="H96" s="116"/>
      <c r="I96" s="116"/>
      <c r="J96" s="117">
        <f t="shared" si="38"/>
        <v>0</v>
      </c>
      <c r="K96" s="129">
        <f t="shared" si="39"/>
        <v>0</v>
      </c>
      <c r="L96" s="117">
        <f>K96+J96</f>
        <v>0</v>
      </c>
    </row>
    <row r="97" spans="1:12" x14ac:dyDescent="0.2">
      <c r="A97" s="121" t="s">
        <v>103</v>
      </c>
      <c r="B97" s="67"/>
      <c r="C97" s="68"/>
      <c r="D97" s="68"/>
      <c r="E97" s="68"/>
      <c r="F97" s="225"/>
      <c r="G97" s="118">
        <v>14</v>
      </c>
      <c r="H97" s="116"/>
      <c r="I97" s="116"/>
      <c r="J97" s="117">
        <f t="shared" si="38"/>
        <v>0</v>
      </c>
      <c r="K97" s="129">
        <f t="shared" si="39"/>
        <v>0</v>
      </c>
      <c r="L97" s="117">
        <f>K97+J97</f>
        <v>0</v>
      </c>
    </row>
    <row r="98" spans="1:12" x14ac:dyDescent="0.2">
      <c r="A98" s="121" t="s">
        <v>104</v>
      </c>
      <c r="B98" s="67"/>
      <c r="C98" s="68"/>
      <c r="D98" s="68"/>
      <c r="E98" s="68"/>
      <c r="F98" s="225"/>
      <c r="G98" s="118">
        <v>6</v>
      </c>
      <c r="H98" s="116"/>
      <c r="I98" s="116"/>
      <c r="J98" s="117">
        <f t="shared" si="38"/>
        <v>0</v>
      </c>
      <c r="K98" s="129">
        <f t="shared" si="39"/>
        <v>0</v>
      </c>
      <c r="L98" s="117">
        <f t="shared" ref="L98:L113" si="40">K98+J98</f>
        <v>0</v>
      </c>
    </row>
    <row r="99" spans="1:12" x14ac:dyDescent="0.2">
      <c r="A99" s="121" t="s">
        <v>697</v>
      </c>
      <c r="B99" s="67"/>
      <c r="C99" s="68"/>
      <c r="D99" s="68"/>
      <c r="E99" s="68"/>
      <c r="F99" s="225"/>
      <c r="G99" s="118">
        <v>6</v>
      </c>
      <c r="H99" s="116"/>
      <c r="I99" s="116"/>
      <c r="J99" s="117">
        <f t="shared" si="38"/>
        <v>0</v>
      </c>
      <c r="K99" s="129">
        <f t="shared" si="39"/>
        <v>0</v>
      </c>
      <c r="L99" s="117">
        <f t="shared" si="40"/>
        <v>0</v>
      </c>
    </row>
    <row r="100" spans="1:12" x14ac:dyDescent="0.2">
      <c r="A100" s="252" t="s">
        <v>698</v>
      </c>
      <c r="B100" s="86"/>
      <c r="C100" s="86"/>
      <c r="D100" s="86"/>
      <c r="E100" s="86"/>
      <c r="F100" s="262"/>
      <c r="G100" s="118">
        <v>6</v>
      </c>
      <c r="H100" s="116"/>
      <c r="I100" s="116"/>
      <c r="J100" s="117">
        <f t="shared" si="38"/>
        <v>0</v>
      </c>
      <c r="K100" s="129">
        <f t="shared" si="39"/>
        <v>0</v>
      </c>
      <c r="L100" s="117">
        <f t="shared" si="40"/>
        <v>0</v>
      </c>
    </row>
    <row r="101" spans="1:12" x14ac:dyDescent="0.2">
      <c r="A101" s="252" t="s">
        <v>699</v>
      </c>
      <c r="B101" s="86"/>
      <c r="C101" s="86"/>
      <c r="D101" s="86"/>
      <c r="E101" s="86"/>
      <c r="F101" s="262"/>
      <c r="G101" s="118">
        <v>8</v>
      </c>
      <c r="H101" s="116"/>
      <c r="I101" s="116"/>
      <c r="J101" s="117">
        <f t="shared" si="38"/>
        <v>0</v>
      </c>
      <c r="K101" s="129">
        <f t="shared" si="39"/>
        <v>0</v>
      </c>
      <c r="L101" s="117">
        <f t="shared" si="40"/>
        <v>0</v>
      </c>
    </row>
    <row r="102" spans="1:12" x14ac:dyDescent="0.2">
      <c r="A102" s="252" t="s">
        <v>700</v>
      </c>
      <c r="B102" s="86"/>
      <c r="C102" s="86"/>
      <c r="D102" s="86"/>
      <c r="E102" s="86"/>
      <c r="F102" s="262"/>
      <c r="G102" s="118">
        <v>8</v>
      </c>
      <c r="H102" s="116"/>
      <c r="I102" s="116"/>
      <c r="J102" s="117">
        <f t="shared" si="38"/>
        <v>0</v>
      </c>
      <c r="K102" s="129">
        <f t="shared" si="39"/>
        <v>0</v>
      </c>
      <c r="L102" s="117">
        <f t="shared" si="40"/>
        <v>0</v>
      </c>
    </row>
    <row r="103" spans="1:12" x14ac:dyDescent="0.2">
      <c r="A103" s="77" t="s">
        <v>149</v>
      </c>
      <c r="B103" s="68"/>
      <c r="C103" s="68"/>
      <c r="D103" s="68"/>
      <c r="E103" s="68"/>
      <c r="F103" s="236"/>
      <c r="G103" s="118">
        <v>5</v>
      </c>
      <c r="H103" s="116"/>
      <c r="I103" s="116"/>
      <c r="J103" s="117">
        <f t="shared" si="38"/>
        <v>0</v>
      </c>
      <c r="K103" s="129">
        <f t="shared" si="39"/>
        <v>0</v>
      </c>
      <c r="L103" s="117">
        <f t="shared" si="40"/>
        <v>0</v>
      </c>
    </row>
    <row r="104" spans="1:12" x14ac:dyDescent="0.2">
      <c r="A104" s="77" t="s">
        <v>701</v>
      </c>
      <c r="B104" s="68"/>
      <c r="C104" s="68"/>
      <c r="D104" s="68"/>
      <c r="E104" s="68"/>
      <c r="F104" s="236"/>
      <c r="G104" s="118">
        <v>5</v>
      </c>
      <c r="H104" s="116"/>
      <c r="I104" s="116"/>
      <c r="J104" s="117">
        <f>IF(H104=" ",0,(IF(I104=" ",0,G104*H104*I104)))</f>
        <v>0</v>
      </c>
      <c r="K104" s="129">
        <f t="shared" si="39"/>
        <v>0</v>
      </c>
      <c r="L104" s="117">
        <f>K104+J104</f>
        <v>0</v>
      </c>
    </row>
    <row r="105" spans="1:12" x14ac:dyDescent="0.2">
      <c r="A105" s="252" t="s">
        <v>740</v>
      </c>
      <c r="B105" s="68"/>
      <c r="C105" s="68"/>
      <c r="D105" s="68"/>
      <c r="E105" s="68"/>
      <c r="F105" s="236"/>
      <c r="G105" s="118">
        <v>8</v>
      </c>
      <c r="H105" s="116"/>
      <c r="I105" s="116"/>
      <c r="J105" s="117">
        <f t="shared" ref="J105:J106" si="41">IF(H105=" ",0,(IF(I105=" ",0,G105*H105*I105)))</f>
        <v>0</v>
      </c>
      <c r="K105" s="129">
        <f t="shared" ref="K105:K106" si="42">0.22*J105</f>
        <v>0</v>
      </c>
      <c r="L105" s="117">
        <f t="shared" ref="L105:L106" si="43">K105+J105</f>
        <v>0</v>
      </c>
    </row>
    <row r="106" spans="1:12" x14ac:dyDescent="0.2">
      <c r="A106" s="252" t="s">
        <v>739</v>
      </c>
      <c r="B106" s="68"/>
      <c r="C106" s="68"/>
      <c r="D106" s="68"/>
      <c r="E106" s="68"/>
      <c r="F106" s="236"/>
      <c r="G106" s="118">
        <v>6</v>
      </c>
      <c r="H106" s="116"/>
      <c r="I106" s="116"/>
      <c r="J106" s="117">
        <f t="shared" si="41"/>
        <v>0</v>
      </c>
      <c r="K106" s="129">
        <f t="shared" si="42"/>
        <v>0</v>
      </c>
      <c r="L106" s="117">
        <f t="shared" si="43"/>
        <v>0</v>
      </c>
    </row>
    <row r="107" spans="1:12" x14ac:dyDescent="0.2">
      <c r="A107" s="77" t="s">
        <v>230</v>
      </c>
      <c r="B107" s="68"/>
      <c r="C107" s="68"/>
      <c r="D107" s="68"/>
      <c r="E107" s="68"/>
      <c r="F107" s="225"/>
      <c r="G107" s="118">
        <v>4</v>
      </c>
      <c r="H107" s="116"/>
      <c r="I107" s="116"/>
      <c r="J107" s="117">
        <f t="shared" si="38"/>
        <v>0</v>
      </c>
      <c r="K107" s="129">
        <f t="shared" si="39"/>
        <v>0</v>
      </c>
      <c r="L107" s="117">
        <f t="shared" si="40"/>
        <v>0</v>
      </c>
    </row>
    <row r="108" spans="1:12" x14ac:dyDescent="0.2">
      <c r="A108" s="77" t="s">
        <v>150</v>
      </c>
      <c r="B108" s="68"/>
      <c r="C108" s="68"/>
      <c r="D108" s="68"/>
      <c r="E108" s="68"/>
      <c r="F108" s="225"/>
      <c r="G108" s="118">
        <v>4</v>
      </c>
      <c r="H108" s="116"/>
      <c r="I108" s="116"/>
      <c r="J108" s="117">
        <f t="shared" si="38"/>
        <v>0</v>
      </c>
      <c r="K108" s="129">
        <f t="shared" si="39"/>
        <v>0</v>
      </c>
      <c r="L108" s="117">
        <f t="shared" si="40"/>
        <v>0</v>
      </c>
    </row>
    <row r="109" spans="1:12" x14ac:dyDescent="0.2">
      <c r="A109" s="77" t="s">
        <v>231</v>
      </c>
      <c r="B109" s="68"/>
      <c r="C109" s="68"/>
      <c r="D109" s="68"/>
      <c r="E109" s="68"/>
      <c r="F109" s="225"/>
      <c r="G109" s="118">
        <v>4</v>
      </c>
      <c r="H109" s="116"/>
      <c r="I109" s="116"/>
      <c r="J109" s="117">
        <f t="shared" si="38"/>
        <v>0</v>
      </c>
      <c r="K109" s="129">
        <f t="shared" si="39"/>
        <v>0</v>
      </c>
      <c r="L109" s="117">
        <f t="shared" si="40"/>
        <v>0</v>
      </c>
    </row>
    <row r="110" spans="1:12" x14ac:dyDescent="0.2">
      <c r="A110" s="77" t="s">
        <v>232</v>
      </c>
      <c r="B110" s="68"/>
      <c r="C110" s="68"/>
      <c r="D110" s="68"/>
      <c r="E110" s="68"/>
      <c r="F110" s="225"/>
      <c r="G110" s="118">
        <v>3</v>
      </c>
      <c r="H110" s="116"/>
      <c r="I110" s="116"/>
      <c r="J110" s="117">
        <f t="shared" si="38"/>
        <v>0</v>
      </c>
      <c r="K110" s="129">
        <f t="shared" si="39"/>
        <v>0</v>
      </c>
      <c r="L110" s="117">
        <f t="shared" si="40"/>
        <v>0</v>
      </c>
    </row>
    <row r="111" spans="1:12" x14ac:dyDescent="0.2">
      <c r="A111" s="252" t="s">
        <v>689</v>
      </c>
      <c r="B111" s="68"/>
      <c r="C111" s="68"/>
      <c r="D111" s="68"/>
      <c r="E111" s="68"/>
      <c r="F111" s="225"/>
      <c r="G111" s="118">
        <v>5</v>
      </c>
      <c r="H111" s="116"/>
      <c r="I111" s="116"/>
      <c r="J111" s="117">
        <f t="shared" ref="J111" si="44">IF(H111=" ",0,(IF(I111=" ",0,G111*H111*I111)))</f>
        <v>0</v>
      </c>
      <c r="K111" s="129">
        <f t="shared" ref="K111" si="45">0.22*J111</f>
        <v>0</v>
      </c>
      <c r="L111" s="117">
        <f t="shared" ref="L111" si="46">K111+J111</f>
        <v>0</v>
      </c>
    </row>
    <row r="112" spans="1:12" x14ac:dyDescent="0.2">
      <c r="A112" s="77" t="s">
        <v>233</v>
      </c>
      <c r="B112" s="68"/>
      <c r="C112" s="68"/>
      <c r="D112" s="68"/>
      <c r="E112" s="68"/>
      <c r="F112" s="225"/>
      <c r="G112" s="118">
        <v>5</v>
      </c>
      <c r="H112" s="116"/>
      <c r="I112" s="116"/>
      <c r="J112" s="117">
        <f t="shared" si="38"/>
        <v>0</v>
      </c>
      <c r="K112" s="129">
        <f t="shared" si="39"/>
        <v>0</v>
      </c>
      <c r="L112" s="117">
        <f t="shared" si="40"/>
        <v>0</v>
      </c>
    </row>
    <row r="113" spans="1:12" x14ac:dyDescent="0.2">
      <c r="A113" s="77" t="s">
        <v>151</v>
      </c>
      <c r="B113" s="68"/>
      <c r="C113" s="68"/>
      <c r="D113" s="68"/>
      <c r="E113" s="68"/>
      <c r="F113" s="225"/>
      <c r="G113" s="118">
        <v>5</v>
      </c>
      <c r="H113" s="116"/>
      <c r="I113" s="116"/>
      <c r="J113" s="117">
        <f t="shared" si="38"/>
        <v>0</v>
      </c>
      <c r="K113" s="129">
        <f t="shared" si="39"/>
        <v>0</v>
      </c>
      <c r="L113" s="117">
        <f t="shared" si="40"/>
        <v>0</v>
      </c>
    </row>
    <row r="114" spans="1:12" x14ac:dyDescent="0.2">
      <c r="A114" s="77" t="s">
        <v>215</v>
      </c>
      <c r="B114" s="68"/>
      <c r="C114" s="68"/>
      <c r="D114" s="68"/>
      <c r="E114" s="68"/>
      <c r="F114" s="225"/>
      <c r="G114" s="118">
        <v>13</v>
      </c>
      <c r="H114" s="116"/>
      <c r="I114" s="116"/>
      <c r="J114" s="117">
        <f t="shared" ref="J114:J123" si="47">IF(H114=" ",0,(IF(I114=" ",0,G114*H114*I114)))</f>
        <v>0</v>
      </c>
      <c r="K114" s="129">
        <f t="shared" si="39"/>
        <v>0</v>
      </c>
      <c r="L114" s="117">
        <f t="shared" ref="L114:L123" si="48">K114+J114</f>
        <v>0</v>
      </c>
    </row>
    <row r="115" spans="1:12" x14ac:dyDescent="0.2">
      <c r="A115" s="77" t="s">
        <v>152</v>
      </c>
      <c r="B115" s="68"/>
      <c r="C115" s="68"/>
      <c r="D115" s="68"/>
      <c r="E115" s="68"/>
      <c r="F115" s="236"/>
      <c r="G115" s="118">
        <v>3</v>
      </c>
      <c r="H115" s="116"/>
      <c r="I115" s="116"/>
      <c r="J115" s="117">
        <f t="shared" si="47"/>
        <v>0</v>
      </c>
      <c r="K115" s="129">
        <f t="shared" si="39"/>
        <v>0</v>
      </c>
      <c r="L115" s="117">
        <f t="shared" si="48"/>
        <v>0</v>
      </c>
    </row>
    <row r="116" spans="1:12" x14ac:dyDescent="0.2">
      <c r="A116" s="77" t="s">
        <v>153</v>
      </c>
      <c r="B116" s="68"/>
      <c r="C116" s="68"/>
      <c r="D116" s="68"/>
      <c r="E116" s="68"/>
      <c r="F116" s="236"/>
      <c r="G116" s="118">
        <v>3</v>
      </c>
      <c r="H116" s="116"/>
      <c r="I116" s="116"/>
      <c r="J116" s="117">
        <f t="shared" si="47"/>
        <v>0</v>
      </c>
      <c r="K116" s="129">
        <f t="shared" si="39"/>
        <v>0</v>
      </c>
      <c r="L116" s="117">
        <f t="shared" si="48"/>
        <v>0</v>
      </c>
    </row>
    <row r="117" spans="1:12" x14ac:dyDescent="0.2">
      <c r="A117" s="272" t="s">
        <v>702</v>
      </c>
      <c r="B117" s="68"/>
      <c r="C117" s="68"/>
      <c r="D117" s="68"/>
      <c r="E117" s="68"/>
      <c r="F117" s="236"/>
      <c r="G117" s="118">
        <v>1</v>
      </c>
      <c r="H117" s="116"/>
      <c r="I117" s="116"/>
      <c r="J117" s="117">
        <f t="shared" si="47"/>
        <v>0</v>
      </c>
      <c r="K117" s="129">
        <f t="shared" si="39"/>
        <v>0</v>
      </c>
      <c r="L117" s="117">
        <f t="shared" si="48"/>
        <v>0</v>
      </c>
    </row>
    <row r="118" spans="1:12" x14ac:dyDescent="0.2">
      <c r="A118" s="77" t="s">
        <v>154</v>
      </c>
      <c r="B118" s="68"/>
      <c r="C118" s="68"/>
      <c r="D118" s="68"/>
      <c r="E118" s="68"/>
      <c r="F118" s="236"/>
      <c r="G118" s="118">
        <v>1</v>
      </c>
      <c r="H118" s="116"/>
      <c r="I118" s="116"/>
      <c r="J118" s="117">
        <f t="shared" si="47"/>
        <v>0</v>
      </c>
      <c r="K118" s="129">
        <f t="shared" si="39"/>
        <v>0</v>
      </c>
      <c r="L118" s="117">
        <f t="shared" si="48"/>
        <v>0</v>
      </c>
    </row>
    <row r="119" spans="1:12" x14ac:dyDescent="0.2">
      <c r="A119" s="77" t="s">
        <v>155</v>
      </c>
      <c r="B119" s="68"/>
      <c r="C119" s="68"/>
      <c r="D119" s="68"/>
      <c r="E119" s="68"/>
      <c r="F119" s="236"/>
      <c r="G119" s="118">
        <v>2</v>
      </c>
      <c r="H119" s="116"/>
      <c r="I119" s="116"/>
      <c r="J119" s="117">
        <f t="shared" si="47"/>
        <v>0</v>
      </c>
      <c r="K119" s="129">
        <f t="shared" si="39"/>
        <v>0</v>
      </c>
      <c r="L119" s="117">
        <f t="shared" si="48"/>
        <v>0</v>
      </c>
    </row>
    <row r="120" spans="1:12" x14ac:dyDescent="0.2">
      <c r="A120" s="77" t="s">
        <v>156</v>
      </c>
      <c r="B120" s="68"/>
      <c r="C120" s="68"/>
      <c r="D120" s="68"/>
      <c r="E120" s="68"/>
      <c r="F120" s="236"/>
      <c r="G120" s="118">
        <v>1</v>
      </c>
      <c r="H120" s="116"/>
      <c r="I120" s="116"/>
      <c r="J120" s="117">
        <f t="shared" si="47"/>
        <v>0</v>
      </c>
      <c r="K120" s="129">
        <f t="shared" si="39"/>
        <v>0</v>
      </c>
      <c r="L120" s="117">
        <f t="shared" si="48"/>
        <v>0</v>
      </c>
    </row>
    <row r="121" spans="1:12" x14ac:dyDescent="0.2">
      <c r="A121" s="77" t="s">
        <v>157</v>
      </c>
      <c r="B121" s="68"/>
      <c r="C121" s="68"/>
      <c r="D121" s="68"/>
      <c r="E121" s="68"/>
      <c r="F121" s="236"/>
      <c r="G121" s="118">
        <v>1</v>
      </c>
      <c r="H121" s="116"/>
      <c r="I121" s="116"/>
      <c r="J121" s="117">
        <f t="shared" si="47"/>
        <v>0</v>
      </c>
      <c r="K121" s="129">
        <f t="shared" si="39"/>
        <v>0</v>
      </c>
      <c r="L121" s="117">
        <f t="shared" si="48"/>
        <v>0</v>
      </c>
    </row>
    <row r="122" spans="1:12" x14ac:dyDescent="0.2">
      <c r="A122" s="273" t="s">
        <v>234</v>
      </c>
      <c r="B122" s="195"/>
      <c r="C122" s="68"/>
      <c r="D122" s="68"/>
      <c r="E122" s="68"/>
      <c r="F122" s="236"/>
      <c r="G122" s="118">
        <v>1</v>
      </c>
      <c r="H122" s="116"/>
      <c r="I122" s="116"/>
      <c r="J122" s="117">
        <f t="shared" si="47"/>
        <v>0</v>
      </c>
      <c r="K122" s="129">
        <f t="shared" si="39"/>
        <v>0</v>
      </c>
      <c r="L122" s="117">
        <f t="shared" si="48"/>
        <v>0</v>
      </c>
    </row>
    <row r="123" spans="1:12" x14ac:dyDescent="0.2">
      <c r="A123" s="274"/>
      <c r="F123" s="269"/>
      <c r="G123" s="60"/>
      <c r="H123" s="63"/>
      <c r="I123" s="63"/>
      <c r="J123" s="133">
        <f t="shared" si="47"/>
        <v>0</v>
      </c>
      <c r="K123" s="133">
        <f t="shared" si="39"/>
        <v>0</v>
      </c>
      <c r="L123" s="133">
        <f t="shared" si="48"/>
        <v>0</v>
      </c>
    </row>
    <row r="124" spans="1:12" ht="15" x14ac:dyDescent="0.25">
      <c r="A124" s="383" t="s">
        <v>95</v>
      </c>
      <c r="B124" s="383"/>
      <c r="C124" s="383"/>
      <c r="D124" s="383"/>
      <c r="G124" s="60"/>
      <c r="H124" s="63"/>
      <c r="I124" s="63"/>
      <c r="J124" s="133"/>
      <c r="K124" s="133"/>
      <c r="L124" s="133"/>
    </row>
    <row r="125" spans="1:12" x14ac:dyDescent="0.2">
      <c r="A125" s="77" t="s">
        <v>613</v>
      </c>
      <c r="B125" s="68"/>
      <c r="C125" s="68"/>
      <c r="D125" s="68"/>
      <c r="E125" s="68"/>
      <c r="F125" s="225"/>
      <c r="G125" s="118">
        <v>2</v>
      </c>
      <c r="H125" s="116"/>
      <c r="I125" s="116"/>
      <c r="J125" s="117">
        <f>IF(H125=" ",0,(IF(I125=" ",0,G125*H125*I125)))</f>
        <v>0</v>
      </c>
      <c r="K125" s="117">
        <f>0.22*J125</f>
        <v>0</v>
      </c>
      <c r="L125" s="117">
        <f>K125+J125</f>
        <v>0</v>
      </c>
    </row>
    <row r="126" spans="1:12" x14ac:dyDescent="0.2">
      <c r="A126" s="77" t="s">
        <v>690</v>
      </c>
      <c r="B126" s="68"/>
      <c r="C126" s="68"/>
      <c r="D126" s="68"/>
      <c r="E126" s="68"/>
      <c r="F126" s="225"/>
      <c r="G126" s="119">
        <v>2</v>
      </c>
      <c r="H126" s="116"/>
      <c r="I126" s="116"/>
      <c r="J126" s="117">
        <f>IF(H126=" ",0,(IF(I126=" ",0,G126*H126*I126)))</f>
        <v>0</v>
      </c>
      <c r="K126" s="117">
        <f>0.22*J126</f>
        <v>0</v>
      </c>
      <c r="L126" s="117">
        <f>K126+J126</f>
        <v>0</v>
      </c>
    </row>
    <row r="127" spans="1:12" x14ac:dyDescent="0.2">
      <c r="A127" s="77" t="s">
        <v>616</v>
      </c>
      <c r="B127" s="68"/>
      <c r="C127" s="68"/>
      <c r="D127" s="68"/>
      <c r="E127" s="68"/>
      <c r="F127" s="225"/>
      <c r="G127" s="119">
        <v>2</v>
      </c>
      <c r="H127" s="116"/>
      <c r="I127" s="116"/>
      <c r="J127" s="117">
        <f t="shared" ref="J127:J156" si="49">IF(H127=" ",0,(IF(I127=" ",0,G127*H127*I127)))</f>
        <v>0</v>
      </c>
      <c r="K127" s="117">
        <f t="shared" ref="K127:K169" si="50">0.22*J127</f>
        <v>0</v>
      </c>
      <c r="L127" s="117">
        <f t="shared" ref="L127:L156" si="51">K127+J127</f>
        <v>0</v>
      </c>
    </row>
    <row r="128" spans="1:12" x14ac:dyDescent="0.2">
      <c r="A128" s="251" t="s">
        <v>331</v>
      </c>
      <c r="F128" s="237"/>
      <c r="G128" s="119">
        <v>2</v>
      </c>
      <c r="H128" s="116"/>
      <c r="I128" s="116"/>
      <c r="J128" s="117">
        <f t="shared" si="49"/>
        <v>0</v>
      </c>
      <c r="K128" s="129">
        <f t="shared" si="50"/>
        <v>0</v>
      </c>
      <c r="L128" s="117">
        <f t="shared" si="51"/>
        <v>0</v>
      </c>
    </row>
    <row r="129" spans="1:12" x14ac:dyDescent="0.2">
      <c r="A129" s="77" t="s">
        <v>332</v>
      </c>
      <c r="B129" s="68"/>
      <c r="C129" s="68"/>
      <c r="D129" s="68"/>
      <c r="E129" s="68"/>
      <c r="F129" s="237"/>
      <c r="G129" s="119">
        <v>2</v>
      </c>
      <c r="H129" s="116"/>
      <c r="I129" s="116"/>
      <c r="J129" s="117">
        <f t="shared" si="49"/>
        <v>0</v>
      </c>
      <c r="K129" s="129">
        <f t="shared" si="50"/>
        <v>0</v>
      </c>
      <c r="L129" s="117">
        <f t="shared" si="51"/>
        <v>0</v>
      </c>
    </row>
    <row r="130" spans="1:12" x14ac:dyDescent="0.2">
      <c r="A130" s="77" t="s">
        <v>606</v>
      </c>
      <c r="B130" s="68"/>
      <c r="C130" s="68"/>
      <c r="D130" s="68"/>
      <c r="E130" s="68"/>
      <c r="F130" s="68"/>
      <c r="G130" s="119">
        <v>2</v>
      </c>
      <c r="H130" s="116"/>
      <c r="I130" s="116"/>
      <c r="J130" s="117">
        <f t="shared" ref="J130:J135" si="52">IF(H130=" ",0,(IF(I130=" ",0,G130*H130*I130)))</f>
        <v>0</v>
      </c>
      <c r="K130" s="129">
        <f t="shared" ref="K130:K135" si="53">0.22*J130</f>
        <v>0</v>
      </c>
      <c r="L130" s="117">
        <f t="shared" ref="L130:L135" si="54">K130+J130</f>
        <v>0</v>
      </c>
    </row>
    <row r="131" spans="1:12" x14ac:dyDescent="0.2">
      <c r="A131" s="77" t="s">
        <v>607</v>
      </c>
      <c r="B131" s="68"/>
      <c r="C131" s="68"/>
      <c r="D131" s="68"/>
      <c r="E131" s="68"/>
      <c r="F131" s="68"/>
      <c r="G131" s="119">
        <v>2</v>
      </c>
      <c r="H131" s="116"/>
      <c r="I131" s="116"/>
      <c r="J131" s="117">
        <f t="shared" si="52"/>
        <v>0</v>
      </c>
      <c r="K131" s="129">
        <f t="shared" si="53"/>
        <v>0</v>
      </c>
      <c r="L131" s="117">
        <f t="shared" si="54"/>
        <v>0</v>
      </c>
    </row>
    <row r="132" spans="1:12" x14ac:dyDescent="0.2">
      <c r="A132" s="77" t="s">
        <v>608</v>
      </c>
      <c r="B132" s="68"/>
      <c r="C132" s="68"/>
      <c r="D132" s="68"/>
      <c r="E132" s="68"/>
      <c r="F132" s="68"/>
      <c r="G132" s="119">
        <v>2</v>
      </c>
      <c r="H132" s="116"/>
      <c r="I132" s="116"/>
      <c r="J132" s="117">
        <f t="shared" si="52"/>
        <v>0</v>
      </c>
      <c r="K132" s="129">
        <f t="shared" si="53"/>
        <v>0</v>
      </c>
      <c r="L132" s="117">
        <f t="shared" si="54"/>
        <v>0</v>
      </c>
    </row>
    <row r="133" spans="1:12" x14ac:dyDescent="0.2">
      <c r="A133" s="77" t="s">
        <v>609</v>
      </c>
      <c r="B133" s="68"/>
      <c r="C133" s="68"/>
      <c r="D133" s="68"/>
      <c r="E133" s="68"/>
      <c r="F133" s="68"/>
      <c r="G133" s="119">
        <v>2</v>
      </c>
      <c r="H133" s="116"/>
      <c r="I133" s="116"/>
      <c r="J133" s="117">
        <f t="shared" si="52"/>
        <v>0</v>
      </c>
      <c r="K133" s="129">
        <f t="shared" si="53"/>
        <v>0</v>
      </c>
      <c r="L133" s="117">
        <f t="shared" si="54"/>
        <v>0</v>
      </c>
    </row>
    <row r="134" spans="1:12" x14ac:dyDescent="0.2">
      <c r="A134" s="77" t="s">
        <v>610</v>
      </c>
      <c r="B134" s="68"/>
      <c r="C134" s="68"/>
      <c r="D134" s="68"/>
      <c r="E134" s="68"/>
      <c r="F134" s="68"/>
      <c r="G134" s="119">
        <v>2</v>
      </c>
      <c r="H134" s="116"/>
      <c r="I134" s="116"/>
      <c r="J134" s="117">
        <f t="shared" si="52"/>
        <v>0</v>
      </c>
      <c r="K134" s="129">
        <f t="shared" si="53"/>
        <v>0</v>
      </c>
      <c r="L134" s="117">
        <f t="shared" si="54"/>
        <v>0</v>
      </c>
    </row>
    <row r="135" spans="1:12" x14ac:dyDescent="0.2">
      <c r="A135" s="121" t="s">
        <v>333</v>
      </c>
      <c r="B135" s="67"/>
      <c r="C135" s="67"/>
      <c r="D135" s="67"/>
      <c r="E135" s="220"/>
      <c r="F135" s="237"/>
      <c r="G135" s="119">
        <v>2</v>
      </c>
      <c r="H135" s="116"/>
      <c r="I135" s="116"/>
      <c r="J135" s="117">
        <f t="shared" si="52"/>
        <v>0</v>
      </c>
      <c r="K135" s="129">
        <f t="shared" si="53"/>
        <v>0</v>
      </c>
      <c r="L135" s="117">
        <f t="shared" si="54"/>
        <v>0</v>
      </c>
    </row>
    <row r="136" spans="1:12" x14ac:dyDescent="0.2">
      <c r="A136" s="77" t="s">
        <v>334</v>
      </c>
      <c r="B136" s="68"/>
      <c r="C136" s="67"/>
      <c r="D136" s="67"/>
      <c r="E136" s="220"/>
      <c r="F136" s="237"/>
      <c r="G136" s="119">
        <v>2</v>
      </c>
      <c r="H136" s="116"/>
      <c r="I136" s="116"/>
      <c r="J136" s="117">
        <f t="shared" si="49"/>
        <v>0</v>
      </c>
      <c r="K136" s="129">
        <f t="shared" si="50"/>
        <v>0</v>
      </c>
      <c r="L136" s="117">
        <f t="shared" si="51"/>
        <v>0</v>
      </c>
    </row>
    <row r="137" spans="1:12" x14ac:dyDescent="0.2">
      <c r="A137" s="121" t="s">
        <v>335</v>
      </c>
      <c r="B137" s="67"/>
      <c r="C137" s="67"/>
      <c r="D137" s="67"/>
      <c r="E137" s="220"/>
      <c r="F137" s="237"/>
      <c r="G137" s="119">
        <v>2</v>
      </c>
      <c r="H137" s="116"/>
      <c r="I137" s="116"/>
      <c r="J137" s="117">
        <f t="shared" si="49"/>
        <v>0</v>
      </c>
      <c r="K137" s="129">
        <f t="shared" si="50"/>
        <v>0</v>
      </c>
      <c r="L137" s="117">
        <f t="shared" si="51"/>
        <v>0</v>
      </c>
    </row>
    <row r="138" spans="1:12" x14ac:dyDescent="0.2">
      <c r="A138" s="121" t="s">
        <v>336</v>
      </c>
      <c r="B138" s="67"/>
      <c r="C138" s="67"/>
      <c r="D138" s="67"/>
      <c r="E138" s="220"/>
      <c r="F138" s="237"/>
      <c r="G138" s="119">
        <v>2</v>
      </c>
      <c r="H138" s="116"/>
      <c r="I138" s="116"/>
      <c r="J138" s="117">
        <f t="shared" si="49"/>
        <v>0</v>
      </c>
      <c r="K138" s="129">
        <f t="shared" si="50"/>
        <v>0</v>
      </c>
      <c r="L138" s="117">
        <f t="shared" si="51"/>
        <v>0</v>
      </c>
    </row>
    <row r="139" spans="1:12" x14ac:dyDescent="0.2">
      <c r="A139" s="77" t="s">
        <v>337</v>
      </c>
      <c r="B139" s="68"/>
      <c r="C139" s="67"/>
      <c r="D139" s="67"/>
      <c r="E139" s="195"/>
      <c r="F139" s="237"/>
      <c r="G139" s="119">
        <v>2</v>
      </c>
      <c r="H139" s="116"/>
      <c r="I139" s="116"/>
      <c r="J139" s="117">
        <f t="shared" si="49"/>
        <v>0</v>
      </c>
      <c r="K139" s="129">
        <f t="shared" si="50"/>
        <v>0</v>
      </c>
      <c r="L139" s="117">
        <f t="shared" si="51"/>
        <v>0</v>
      </c>
    </row>
    <row r="140" spans="1:12" x14ac:dyDescent="0.2">
      <c r="A140" s="121" t="s">
        <v>338</v>
      </c>
      <c r="B140" s="67"/>
      <c r="C140" s="67"/>
      <c r="D140" s="67"/>
      <c r="E140" s="60"/>
      <c r="F140" s="237"/>
      <c r="G140" s="119">
        <v>2</v>
      </c>
      <c r="H140" s="116"/>
      <c r="I140" s="116"/>
      <c r="J140" s="117">
        <f t="shared" si="49"/>
        <v>0</v>
      </c>
      <c r="K140" s="129">
        <f t="shared" si="50"/>
        <v>0</v>
      </c>
      <c r="L140" s="117">
        <f t="shared" si="51"/>
        <v>0</v>
      </c>
    </row>
    <row r="141" spans="1:12" x14ac:dyDescent="0.2">
      <c r="A141" s="77" t="s">
        <v>339</v>
      </c>
      <c r="B141" s="68"/>
      <c r="C141" s="68"/>
      <c r="D141" s="68"/>
      <c r="E141" s="68"/>
      <c r="F141" s="237"/>
      <c r="G141" s="119">
        <v>2</v>
      </c>
      <c r="H141" s="116"/>
      <c r="I141" s="116"/>
      <c r="J141" s="117">
        <f t="shared" si="49"/>
        <v>0</v>
      </c>
      <c r="K141" s="129">
        <f t="shared" si="50"/>
        <v>0</v>
      </c>
      <c r="L141" s="117">
        <f t="shared" si="51"/>
        <v>0</v>
      </c>
    </row>
    <row r="142" spans="1:12" x14ac:dyDescent="0.2">
      <c r="A142" s="77" t="s">
        <v>340</v>
      </c>
      <c r="B142" s="68"/>
      <c r="C142" s="68"/>
      <c r="D142" s="68"/>
      <c r="E142" s="67"/>
      <c r="F142" s="237"/>
      <c r="G142" s="119">
        <v>2</v>
      </c>
      <c r="H142" s="116"/>
      <c r="I142" s="116"/>
      <c r="J142" s="117">
        <f t="shared" si="49"/>
        <v>0</v>
      </c>
      <c r="K142" s="129">
        <f t="shared" si="50"/>
        <v>0</v>
      </c>
      <c r="L142" s="117">
        <f t="shared" si="51"/>
        <v>0</v>
      </c>
    </row>
    <row r="143" spans="1:12" x14ac:dyDescent="0.2">
      <c r="A143" s="77" t="s">
        <v>341</v>
      </c>
      <c r="B143" s="68"/>
      <c r="C143" s="68"/>
      <c r="D143" s="68"/>
      <c r="E143" s="275"/>
      <c r="F143" s="237"/>
      <c r="G143" s="119">
        <v>2</v>
      </c>
      <c r="H143" s="116"/>
      <c r="I143" s="116"/>
      <c r="J143" s="117">
        <f t="shared" si="49"/>
        <v>0</v>
      </c>
      <c r="K143" s="129">
        <f t="shared" si="50"/>
        <v>0</v>
      </c>
      <c r="L143" s="117">
        <f t="shared" si="51"/>
        <v>0</v>
      </c>
    </row>
    <row r="144" spans="1:12" x14ac:dyDescent="0.2">
      <c r="A144" s="77" t="s">
        <v>342</v>
      </c>
      <c r="B144" s="68"/>
      <c r="C144" s="68"/>
      <c r="D144" s="68"/>
      <c r="E144" s="68"/>
      <c r="F144" s="237"/>
      <c r="G144" s="119">
        <v>2</v>
      </c>
      <c r="H144" s="116"/>
      <c r="I144" s="116"/>
      <c r="J144" s="117">
        <f t="shared" si="49"/>
        <v>0</v>
      </c>
      <c r="K144" s="129">
        <f t="shared" si="50"/>
        <v>0</v>
      </c>
      <c r="L144" s="117">
        <f t="shared" si="51"/>
        <v>0</v>
      </c>
    </row>
    <row r="145" spans="1:12" x14ac:dyDescent="0.2">
      <c r="A145" s="77" t="s">
        <v>343</v>
      </c>
      <c r="B145" s="68"/>
      <c r="C145" s="68"/>
      <c r="D145" s="68"/>
      <c r="E145" s="68"/>
      <c r="F145" s="225"/>
      <c r="G145" s="119">
        <v>2</v>
      </c>
      <c r="H145" s="116"/>
      <c r="I145" s="116"/>
      <c r="J145" s="117">
        <f t="shared" si="49"/>
        <v>0</v>
      </c>
      <c r="K145" s="129">
        <f t="shared" si="50"/>
        <v>0</v>
      </c>
      <c r="L145" s="117">
        <f t="shared" si="51"/>
        <v>0</v>
      </c>
    </row>
    <row r="146" spans="1:12" x14ac:dyDescent="0.2">
      <c r="A146" s="121" t="s">
        <v>344</v>
      </c>
      <c r="B146" s="68"/>
      <c r="C146" s="68"/>
      <c r="D146" s="68"/>
      <c r="E146" s="68"/>
      <c r="F146" s="225"/>
      <c r="G146" s="119">
        <v>2</v>
      </c>
      <c r="H146" s="116"/>
      <c r="I146" s="116"/>
      <c r="J146" s="117">
        <f t="shared" si="49"/>
        <v>0</v>
      </c>
      <c r="K146" s="129">
        <f t="shared" si="50"/>
        <v>0</v>
      </c>
      <c r="L146" s="117">
        <f t="shared" si="51"/>
        <v>0</v>
      </c>
    </row>
    <row r="147" spans="1:12" x14ac:dyDescent="0.2">
      <c r="A147" s="77" t="s">
        <v>365</v>
      </c>
      <c r="B147" s="68"/>
      <c r="C147" s="68"/>
      <c r="D147" s="68"/>
      <c r="E147" s="68"/>
      <c r="F147" s="237"/>
      <c r="G147" s="119">
        <v>1</v>
      </c>
      <c r="H147" s="116"/>
      <c r="I147" s="116"/>
      <c r="J147" s="117">
        <f t="shared" si="49"/>
        <v>0</v>
      </c>
      <c r="K147" s="129">
        <f t="shared" si="50"/>
        <v>0</v>
      </c>
      <c r="L147" s="117">
        <f t="shared" si="51"/>
        <v>0</v>
      </c>
    </row>
    <row r="148" spans="1:12" x14ac:dyDescent="0.2">
      <c r="A148" s="77" t="s">
        <v>345</v>
      </c>
      <c r="B148" s="68"/>
      <c r="C148" s="68"/>
      <c r="D148" s="68"/>
      <c r="E148" s="68"/>
      <c r="F148" s="237"/>
      <c r="G148" s="119">
        <v>2</v>
      </c>
      <c r="H148" s="116"/>
      <c r="I148" s="116"/>
      <c r="J148" s="117">
        <f t="shared" si="49"/>
        <v>0</v>
      </c>
      <c r="K148" s="129">
        <f t="shared" si="50"/>
        <v>0</v>
      </c>
      <c r="L148" s="117">
        <f t="shared" si="51"/>
        <v>0</v>
      </c>
    </row>
    <row r="149" spans="1:12" x14ac:dyDescent="0.2">
      <c r="A149" s="121" t="s">
        <v>346</v>
      </c>
      <c r="B149" s="67"/>
      <c r="C149" s="67"/>
      <c r="D149" s="67"/>
      <c r="E149" s="67"/>
      <c r="F149" s="237"/>
      <c r="G149" s="119">
        <v>2</v>
      </c>
      <c r="H149" s="116"/>
      <c r="I149" s="116"/>
      <c r="J149" s="117">
        <f t="shared" si="49"/>
        <v>0</v>
      </c>
      <c r="K149" s="129">
        <f t="shared" si="50"/>
        <v>0</v>
      </c>
      <c r="L149" s="117">
        <f t="shared" si="51"/>
        <v>0</v>
      </c>
    </row>
    <row r="150" spans="1:12" x14ac:dyDescent="0.2">
      <c r="A150" s="251" t="s">
        <v>347</v>
      </c>
      <c r="F150" s="237"/>
      <c r="G150" s="119">
        <v>1</v>
      </c>
      <c r="H150" s="116"/>
      <c r="I150" s="116"/>
      <c r="J150" s="117">
        <f t="shared" si="49"/>
        <v>0</v>
      </c>
      <c r="K150" s="129">
        <f t="shared" si="50"/>
        <v>0</v>
      </c>
      <c r="L150" s="117">
        <f t="shared" si="51"/>
        <v>0</v>
      </c>
    </row>
    <row r="151" spans="1:12" x14ac:dyDescent="0.2">
      <c r="A151" s="77" t="s">
        <v>348</v>
      </c>
      <c r="B151" s="68"/>
      <c r="C151" s="68"/>
      <c r="D151" s="68"/>
      <c r="E151" s="68"/>
      <c r="F151" s="237"/>
      <c r="G151" s="119">
        <v>1</v>
      </c>
      <c r="H151" s="116"/>
      <c r="I151" s="116"/>
      <c r="J151" s="117">
        <f t="shared" si="49"/>
        <v>0</v>
      </c>
      <c r="K151" s="129">
        <f t="shared" si="50"/>
        <v>0</v>
      </c>
      <c r="L151" s="117">
        <f t="shared" si="51"/>
        <v>0</v>
      </c>
    </row>
    <row r="152" spans="1:12" x14ac:dyDescent="0.2">
      <c r="A152" s="121" t="s">
        <v>349</v>
      </c>
      <c r="B152" s="67"/>
      <c r="C152" s="67"/>
      <c r="D152" s="67"/>
      <c r="E152" s="68"/>
      <c r="F152" s="237"/>
      <c r="G152" s="119">
        <v>1</v>
      </c>
      <c r="H152" s="116"/>
      <c r="I152" s="116"/>
      <c r="J152" s="117">
        <f t="shared" si="49"/>
        <v>0</v>
      </c>
      <c r="K152" s="129">
        <f t="shared" si="50"/>
        <v>0</v>
      </c>
      <c r="L152" s="117">
        <f t="shared" si="51"/>
        <v>0</v>
      </c>
    </row>
    <row r="153" spans="1:12" x14ac:dyDescent="0.2">
      <c r="A153" s="77" t="s">
        <v>350</v>
      </c>
      <c r="B153" s="68"/>
      <c r="C153" s="68"/>
      <c r="D153" s="68"/>
      <c r="E153" s="230"/>
      <c r="F153" s="237"/>
      <c r="G153" s="119">
        <v>2</v>
      </c>
      <c r="H153" s="116"/>
      <c r="I153" s="116"/>
      <c r="J153" s="117">
        <f t="shared" si="49"/>
        <v>0</v>
      </c>
      <c r="K153" s="129">
        <f t="shared" si="50"/>
        <v>0</v>
      </c>
      <c r="L153" s="117">
        <f t="shared" si="51"/>
        <v>0</v>
      </c>
    </row>
    <row r="154" spans="1:12" x14ac:dyDescent="0.2">
      <c r="A154" s="121" t="s">
        <v>351</v>
      </c>
      <c r="B154" s="67"/>
      <c r="C154" s="67"/>
      <c r="D154" s="67"/>
      <c r="E154" s="67"/>
      <c r="F154" s="237"/>
      <c r="G154" s="119">
        <v>1</v>
      </c>
      <c r="H154" s="116"/>
      <c r="I154" s="116"/>
      <c r="J154" s="117">
        <f t="shared" si="49"/>
        <v>0</v>
      </c>
      <c r="K154" s="129">
        <f t="shared" si="50"/>
        <v>0</v>
      </c>
      <c r="L154" s="117">
        <f t="shared" si="51"/>
        <v>0</v>
      </c>
    </row>
    <row r="155" spans="1:12" x14ac:dyDescent="0.2">
      <c r="A155" s="77" t="s">
        <v>352</v>
      </c>
      <c r="B155" s="68"/>
      <c r="C155" s="68"/>
      <c r="D155" s="68"/>
      <c r="E155" s="68"/>
      <c r="F155" s="237"/>
      <c r="G155" s="119">
        <v>1</v>
      </c>
      <c r="H155" s="116"/>
      <c r="I155" s="116"/>
      <c r="J155" s="117">
        <f t="shared" si="49"/>
        <v>0</v>
      </c>
      <c r="K155" s="129">
        <f t="shared" si="50"/>
        <v>0</v>
      </c>
      <c r="L155" s="117">
        <f t="shared" si="51"/>
        <v>0</v>
      </c>
    </row>
    <row r="156" spans="1:12" x14ac:dyDescent="0.2">
      <c r="A156" s="77" t="s">
        <v>353</v>
      </c>
      <c r="B156" s="68"/>
      <c r="C156" s="68"/>
      <c r="D156" s="68"/>
      <c r="E156" s="68"/>
      <c r="F156" s="225"/>
      <c r="G156" s="119">
        <v>1</v>
      </c>
      <c r="H156" s="116"/>
      <c r="I156" s="116"/>
      <c r="J156" s="117">
        <f t="shared" si="49"/>
        <v>0</v>
      </c>
      <c r="K156" s="129">
        <f t="shared" si="50"/>
        <v>0</v>
      </c>
      <c r="L156" s="117">
        <f t="shared" si="51"/>
        <v>0</v>
      </c>
    </row>
    <row r="157" spans="1:12" x14ac:dyDescent="0.2">
      <c r="A157" s="251" t="s">
        <v>354</v>
      </c>
      <c r="C157" s="68"/>
      <c r="D157" s="68"/>
      <c r="E157" s="68"/>
      <c r="F157" s="225"/>
      <c r="G157" s="119">
        <v>1</v>
      </c>
      <c r="H157" s="116"/>
      <c r="I157" s="116"/>
      <c r="J157" s="117">
        <f>IF(H157=" ",0,(IF(I157=" ",0,G157*H157*I157)))</f>
        <v>0</v>
      </c>
      <c r="K157" s="129">
        <f t="shared" si="50"/>
        <v>0</v>
      </c>
      <c r="L157" s="117">
        <f>K157+J157</f>
        <v>0</v>
      </c>
    </row>
    <row r="158" spans="1:12" x14ac:dyDescent="0.2">
      <c r="A158" s="77" t="s">
        <v>355</v>
      </c>
      <c r="B158" s="68"/>
      <c r="C158" s="68"/>
      <c r="D158" s="68"/>
      <c r="E158" s="275"/>
      <c r="F158" s="225"/>
      <c r="G158" s="119">
        <v>2</v>
      </c>
      <c r="H158" s="116"/>
      <c r="I158" s="116"/>
      <c r="J158" s="117">
        <f>IF(H158=" ",0,(IF(I158=" ",0,G158*H158*I158)))</f>
        <v>0</v>
      </c>
      <c r="K158" s="129">
        <f t="shared" si="50"/>
        <v>0</v>
      </c>
      <c r="L158" s="117">
        <f>K158+J158</f>
        <v>0</v>
      </c>
    </row>
    <row r="159" spans="1:12" x14ac:dyDescent="0.2">
      <c r="A159" s="251" t="s">
        <v>356</v>
      </c>
      <c r="C159" s="68"/>
      <c r="D159" s="68"/>
      <c r="E159" s="68"/>
      <c r="F159" s="225"/>
      <c r="G159" s="119">
        <v>2</v>
      </c>
      <c r="H159" s="116"/>
      <c r="I159" s="116"/>
      <c r="J159" s="117">
        <f>IF(H159=" ",0,(IF(I159=" ",0,G159*H159*I159)))</f>
        <v>0</v>
      </c>
      <c r="K159" s="129">
        <f t="shared" si="50"/>
        <v>0</v>
      </c>
      <c r="L159" s="117">
        <f>K159+J159</f>
        <v>0</v>
      </c>
    </row>
    <row r="160" spans="1:12" x14ac:dyDescent="0.2">
      <c r="A160" s="77" t="s">
        <v>357</v>
      </c>
      <c r="B160" s="68"/>
      <c r="C160" s="68"/>
      <c r="D160" s="68"/>
      <c r="E160" s="68"/>
      <c r="F160" s="237"/>
      <c r="G160" s="119">
        <v>2</v>
      </c>
      <c r="H160" s="116"/>
      <c r="I160" s="116"/>
      <c r="J160" s="117">
        <f>IF(H160=" ",0,(IF(I160=" ",0,G160*H160*I160)))</f>
        <v>0</v>
      </c>
      <c r="K160" s="129">
        <f t="shared" si="50"/>
        <v>0</v>
      </c>
      <c r="L160" s="117">
        <f>K160+J160</f>
        <v>0</v>
      </c>
    </row>
    <row r="161" spans="1:12" x14ac:dyDescent="0.2">
      <c r="A161" s="251" t="s">
        <v>358</v>
      </c>
      <c r="F161" s="237"/>
      <c r="G161" s="119">
        <v>1</v>
      </c>
      <c r="H161" s="116"/>
      <c r="I161" s="116"/>
      <c r="J161" s="117">
        <f>IF(H161=" ",0,(IF(I161=" ",0,G161*H161*I161)))</f>
        <v>0</v>
      </c>
      <c r="K161" s="129">
        <f t="shared" si="50"/>
        <v>0</v>
      </c>
      <c r="L161" s="117">
        <f>K161+J161</f>
        <v>0</v>
      </c>
    </row>
    <row r="162" spans="1:12" x14ac:dyDescent="0.2">
      <c r="A162" s="77" t="s">
        <v>359</v>
      </c>
      <c r="B162" s="68"/>
      <c r="C162" s="68"/>
      <c r="D162" s="68"/>
      <c r="E162" s="68"/>
      <c r="F162" s="237"/>
      <c r="G162" s="119">
        <v>1</v>
      </c>
      <c r="H162" s="116"/>
      <c r="I162" s="116"/>
      <c r="J162" s="117">
        <f t="shared" ref="J162:J169" si="55">IF(H162=" ",0,(IF(I162=" ",0,G162*H162*I162)))</f>
        <v>0</v>
      </c>
      <c r="K162" s="129">
        <f t="shared" si="50"/>
        <v>0</v>
      </c>
      <c r="L162" s="117">
        <f t="shared" ref="L162:L169" si="56">K162+J162</f>
        <v>0</v>
      </c>
    </row>
    <row r="163" spans="1:12" x14ac:dyDescent="0.2">
      <c r="A163" s="77" t="s">
        <v>360</v>
      </c>
      <c r="B163" s="68"/>
      <c r="C163" s="68"/>
      <c r="D163" s="68"/>
      <c r="E163" s="68"/>
      <c r="F163" s="237"/>
      <c r="G163" s="119">
        <v>1</v>
      </c>
      <c r="H163" s="116"/>
      <c r="I163" s="116"/>
      <c r="J163" s="117">
        <f t="shared" si="55"/>
        <v>0</v>
      </c>
      <c r="K163" s="129">
        <f t="shared" si="50"/>
        <v>0</v>
      </c>
      <c r="L163" s="117">
        <f t="shared" si="56"/>
        <v>0</v>
      </c>
    </row>
    <row r="164" spans="1:12" x14ac:dyDescent="0.2">
      <c r="A164" s="251" t="s">
        <v>361</v>
      </c>
      <c r="F164" s="237"/>
      <c r="G164" s="119">
        <v>1</v>
      </c>
      <c r="H164" s="116"/>
      <c r="I164" s="116"/>
      <c r="J164" s="117">
        <f t="shared" si="55"/>
        <v>0</v>
      </c>
      <c r="K164" s="129">
        <f t="shared" si="50"/>
        <v>0</v>
      </c>
      <c r="L164" s="117">
        <f t="shared" si="56"/>
        <v>0</v>
      </c>
    </row>
    <row r="165" spans="1:12" x14ac:dyDescent="0.2">
      <c r="A165" s="77" t="s">
        <v>362</v>
      </c>
      <c r="B165" s="68"/>
      <c r="C165" s="68"/>
      <c r="D165" s="68"/>
      <c r="E165" s="68"/>
      <c r="F165" s="237"/>
      <c r="G165" s="119">
        <v>1</v>
      </c>
      <c r="H165" s="116"/>
      <c r="I165" s="116"/>
      <c r="J165" s="117">
        <f t="shared" si="55"/>
        <v>0</v>
      </c>
      <c r="K165" s="129">
        <f t="shared" si="50"/>
        <v>0</v>
      </c>
      <c r="L165" s="117">
        <f t="shared" si="56"/>
        <v>0</v>
      </c>
    </row>
    <row r="166" spans="1:12" x14ac:dyDescent="0.2">
      <c r="A166" s="251" t="s">
        <v>363</v>
      </c>
      <c r="F166" s="237"/>
      <c r="G166" s="119">
        <v>1</v>
      </c>
      <c r="H166" s="116"/>
      <c r="I166" s="116"/>
      <c r="J166" s="117">
        <f t="shared" si="55"/>
        <v>0</v>
      </c>
      <c r="K166" s="129">
        <f t="shared" si="50"/>
        <v>0</v>
      </c>
      <c r="L166" s="117">
        <f t="shared" si="56"/>
        <v>0</v>
      </c>
    </row>
    <row r="167" spans="1:12" x14ac:dyDescent="0.2">
      <c r="A167" s="252" t="s">
        <v>364</v>
      </c>
      <c r="B167" s="86"/>
      <c r="C167" s="86"/>
      <c r="D167" s="86"/>
      <c r="E167" s="276"/>
      <c r="F167" s="237"/>
      <c r="G167" s="119">
        <v>2</v>
      </c>
      <c r="H167" s="116"/>
      <c r="I167" s="116"/>
      <c r="J167" s="117">
        <f t="shared" si="55"/>
        <v>0</v>
      </c>
      <c r="K167" s="129">
        <f t="shared" si="50"/>
        <v>0</v>
      </c>
      <c r="L167" s="117">
        <f t="shared" si="56"/>
        <v>0</v>
      </c>
    </row>
    <row r="168" spans="1:12" x14ac:dyDescent="0.2">
      <c r="A168" s="77" t="s">
        <v>159</v>
      </c>
      <c r="B168" s="68"/>
      <c r="C168" s="68"/>
      <c r="D168" s="68"/>
      <c r="E168" s="68"/>
      <c r="F168" s="225"/>
      <c r="G168" s="119">
        <v>1</v>
      </c>
      <c r="H168" s="116"/>
      <c r="I168" s="116"/>
      <c r="J168" s="117">
        <f t="shared" si="55"/>
        <v>0</v>
      </c>
      <c r="K168" s="129">
        <f t="shared" si="50"/>
        <v>0</v>
      </c>
      <c r="L168" s="117">
        <f t="shared" si="56"/>
        <v>0</v>
      </c>
    </row>
    <row r="169" spans="1:12" x14ac:dyDescent="0.2">
      <c r="A169" s="77" t="s">
        <v>160</v>
      </c>
      <c r="B169" s="68"/>
      <c r="C169" s="68"/>
      <c r="D169" s="68"/>
      <c r="E169" s="68"/>
      <c r="F169" s="225"/>
      <c r="G169" s="119">
        <v>1</v>
      </c>
      <c r="H169" s="116"/>
      <c r="I169" s="116"/>
      <c r="J169" s="117">
        <f t="shared" si="55"/>
        <v>0</v>
      </c>
      <c r="K169" s="129">
        <f t="shared" si="50"/>
        <v>0</v>
      </c>
      <c r="L169" s="117">
        <f t="shared" si="56"/>
        <v>0</v>
      </c>
    </row>
    <row r="170" spans="1:12" x14ac:dyDescent="0.2">
      <c r="G170" s="60"/>
      <c r="H170" s="63"/>
      <c r="I170" s="63"/>
      <c r="J170" s="133"/>
      <c r="K170" s="133"/>
      <c r="L170" s="133"/>
    </row>
    <row r="171" spans="1:12" ht="15" x14ac:dyDescent="0.25">
      <c r="A171" s="385" t="s">
        <v>235</v>
      </c>
      <c r="B171" s="385"/>
      <c r="C171" s="385"/>
      <c r="G171" s="62"/>
      <c r="H171" s="63"/>
      <c r="I171" s="63"/>
      <c r="J171" s="133"/>
      <c r="K171" s="133"/>
      <c r="L171" s="133"/>
    </row>
    <row r="172" spans="1:12" ht="14.25" x14ac:dyDescent="0.2">
      <c r="A172" s="252" t="s">
        <v>366</v>
      </c>
      <c r="B172" s="277"/>
      <c r="C172" s="278"/>
      <c r="D172" s="279"/>
      <c r="E172" s="86"/>
      <c r="F172" s="280"/>
      <c r="G172" s="118">
        <v>10</v>
      </c>
      <c r="H172" s="116"/>
      <c r="I172" s="116"/>
      <c r="J172" s="117">
        <f t="shared" ref="J172:J180" si="57">IF(H172=" ",0,(IF(I172=" ",0,G172*H172*I172)))</f>
        <v>0</v>
      </c>
      <c r="K172" s="117">
        <f t="shared" ref="K172:K201" si="58">0.22*J172</f>
        <v>0</v>
      </c>
      <c r="L172" s="117">
        <f t="shared" ref="L172:L180" si="59">K172+J172</f>
        <v>0</v>
      </c>
    </row>
    <row r="173" spans="1:12" ht="14.25" x14ac:dyDescent="0.2">
      <c r="A173" s="77" t="s">
        <v>378</v>
      </c>
      <c r="B173" s="281"/>
      <c r="C173" s="282"/>
      <c r="D173" s="281"/>
      <c r="E173" s="68"/>
      <c r="F173" s="249"/>
      <c r="G173" s="119">
        <v>6</v>
      </c>
      <c r="H173" s="116"/>
      <c r="I173" s="116"/>
      <c r="J173" s="117">
        <f t="shared" si="57"/>
        <v>0</v>
      </c>
      <c r="K173" s="129">
        <f t="shared" si="58"/>
        <v>0</v>
      </c>
      <c r="L173" s="117">
        <f t="shared" si="59"/>
        <v>0</v>
      </c>
    </row>
    <row r="174" spans="1:12" ht="14.25" x14ac:dyDescent="0.2">
      <c r="A174" s="77" t="s">
        <v>379</v>
      </c>
      <c r="B174" s="281"/>
      <c r="C174" s="282"/>
      <c r="D174" s="281"/>
      <c r="E174" s="68"/>
      <c r="F174" s="249"/>
      <c r="G174" s="119">
        <v>8</v>
      </c>
      <c r="H174" s="116"/>
      <c r="I174" s="116"/>
      <c r="J174" s="117">
        <f t="shared" si="57"/>
        <v>0</v>
      </c>
      <c r="K174" s="129">
        <f t="shared" si="58"/>
        <v>0</v>
      </c>
      <c r="L174" s="117">
        <f t="shared" si="59"/>
        <v>0</v>
      </c>
    </row>
    <row r="175" spans="1:12" ht="14.25" x14ac:dyDescent="0.2">
      <c r="A175" s="77" t="s">
        <v>367</v>
      </c>
      <c r="B175" s="281"/>
      <c r="C175" s="282"/>
      <c r="D175" s="281"/>
      <c r="E175" s="68"/>
      <c r="F175" s="249"/>
      <c r="G175" s="119">
        <v>14</v>
      </c>
      <c r="H175" s="116"/>
      <c r="I175" s="116"/>
      <c r="J175" s="117">
        <f t="shared" si="57"/>
        <v>0</v>
      </c>
      <c r="K175" s="129">
        <f t="shared" si="58"/>
        <v>0</v>
      </c>
      <c r="L175" s="117">
        <f t="shared" si="59"/>
        <v>0</v>
      </c>
    </row>
    <row r="176" spans="1:12" ht="14.25" x14ac:dyDescent="0.2">
      <c r="A176" s="77" t="s">
        <v>368</v>
      </c>
      <c r="B176" s="281"/>
      <c r="C176" s="282"/>
      <c r="D176" s="281"/>
      <c r="E176" s="68"/>
      <c r="F176" s="249"/>
      <c r="G176" s="119">
        <v>12</v>
      </c>
      <c r="H176" s="116"/>
      <c r="I176" s="116"/>
      <c r="J176" s="117">
        <f t="shared" si="57"/>
        <v>0</v>
      </c>
      <c r="K176" s="129">
        <f t="shared" si="58"/>
        <v>0</v>
      </c>
      <c r="L176" s="117">
        <f t="shared" si="59"/>
        <v>0</v>
      </c>
    </row>
    <row r="177" spans="1:12" ht="14.25" x14ac:dyDescent="0.2">
      <c r="A177" s="77" t="s">
        <v>369</v>
      </c>
      <c r="B177" s="281"/>
      <c r="C177" s="282"/>
      <c r="D177" s="281"/>
      <c r="E177" s="68"/>
      <c r="F177" s="249"/>
      <c r="G177" s="119">
        <v>12</v>
      </c>
      <c r="H177" s="116"/>
      <c r="I177" s="116"/>
      <c r="J177" s="117">
        <f t="shared" si="57"/>
        <v>0</v>
      </c>
      <c r="K177" s="129">
        <f t="shared" si="58"/>
        <v>0</v>
      </c>
      <c r="L177" s="117">
        <f t="shared" si="59"/>
        <v>0</v>
      </c>
    </row>
    <row r="178" spans="1:12" ht="14.25" x14ac:dyDescent="0.2">
      <c r="A178" s="77" t="s">
        <v>370</v>
      </c>
      <c r="B178" s="281"/>
      <c r="C178" s="282"/>
      <c r="D178" s="281"/>
      <c r="E178" s="68"/>
      <c r="F178" s="249"/>
      <c r="G178" s="119">
        <v>8</v>
      </c>
      <c r="H178" s="116"/>
      <c r="I178" s="116"/>
      <c r="J178" s="117">
        <f t="shared" si="57"/>
        <v>0</v>
      </c>
      <c r="K178" s="129">
        <f t="shared" si="58"/>
        <v>0</v>
      </c>
      <c r="L178" s="117">
        <f t="shared" si="59"/>
        <v>0</v>
      </c>
    </row>
    <row r="179" spans="1:12" ht="14.25" x14ac:dyDescent="0.2">
      <c r="A179" s="77" t="s">
        <v>371</v>
      </c>
      <c r="B179" s="281"/>
      <c r="C179" s="282"/>
      <c r="D179" s="281"/>
      <c r="E179" s="68"/>
      <c r="F179" s="249"/>
      <c r="G179" s="119">
        <v>10</v>
      </c>
      <c r="H179" s="116"/>
      <c r="I179" s="116"/>
      <c r="J179" s="117">
        <f>IF(H179=" ",0,(IF(I179=" ",0,G179*H179*I179)))</f>
        <v>0</v>
      </c>
      <c r="K179" s="129">
        <f t="shared" si="58"/>
        <v>0</v>
      </c>
      <c r="L179" s="117">
        <f t="shared" si="59"/>
        <v>0</v>
      </c>
    </row>
    <row r="180" spans="1:12" ht="14.25" x14ac:dyDescent="0.2">
      <c r="A180" s="77" t="s">
        <v>372</v>
      </c>
      <c r="B180" s="281"/>
      <c r="C180" s="282"/>
      <c r="D180" s="281"/>
      <c r="E180" s="68"/>
      <c r="F180" s="249"/>
      <c r="G180" s="119">
        <v>12</v>
      </c>
      <c r="H180" s="116"/>
      <c r="I180" s="116"/>
      <c r="J180" s="117">
        <f t="shared" si="57"/>
        <v>0</v>
      </c>
      <c r="K180" s="129">
        <f t="shared" si="58"/>
        <v>0</v>
      </c>
      <c r="L180" s="117">
        <f t="shared" si="59"/>
        <v>0</v>
      </c>
    </row>
    <row r="181" spans="1:12" ht="14.25" x14ac:dyDescent="0.2">
      <c r="A181" s="77" t="s">
        <v>373</v>
      </c>
      <c r="B181" s="281"/>
      <c r="C181" s="282"/>
      <c r="D181" s="281"/>
      <c r="E181" s="68"/>
      <c r="F181" s="249"/>
      <c r="G181" s="119">
        <v>5</v>
      </c>
      <c r="H181" s="116"/>
      <c r="I181" s="116"/>
      <c r="J181" s="117">
        <f t="shared" ref="J181:J201" si="60">IF(H181=" ",0,(IF(I181=" ",0,G181*H181*I181)))</f>
        <v>0</v>
      </c>
      <c r="K181" s="129">
        <f t="shared" si="58"/>
        <v>0</v>
      </c>
      <c r="L181" s="117">
        <f t="shared" ref="L181:L201" si="61">K181+J181</f>
        <v>0</v>
      </c>
    </row>
    <row r="182" spans="1:12" ht="14.25" x14ac:dyDescent="0.2">
      <c r="A182" s="77" t="s">
        <v>741</v>
      </c>
      <c r="B182" s="281"/>
      <c r="C182" s="282"/>
      <c r="D182" s="281"/>
      <c r="E182" s="68"/>
      <c r="F182" s="249"/>
      <c r="G182" s="119">
        <v>6</v>
      </c>
      <c r="H182" s="116"/>
      <c r="I182" s="116"/>
      <c r="J182" s="117">
        <f t="shared" ref="J182" si="62">IF(H182=" ",0,(IF(I182=" ",0,G182*H182*I182)))</f>
        <v>0</v>
      </c>
      <c r="K182" s="129">
        <f t="shared" ref="K182" si="63">0.22*J182</f>
        <v>0</v>
      </c>
      <c r="L182" s="117">
        <f t="shared" ref="L182" si="64">K182+J182</f>
        <v>0</v>
      </c>
    </row>
    <row r="183" spans="1:12" ht="14.25" x14ac:dyDescent="0.2">
      <c r="A183" s="77" t="s">
        <v>380</v>
      </c>
      <c r="B183" s="281"/>
      <c r="C183" s="282"/>
      <c r="D183" s="281"/>
      <c r="E183" s="68"/>
      <c r="F183" s="249"/>
      <c r="G183" s="119">
        <v>2</v>
      </c>
      <c r="H183" s="116"/>
      <c r="I183" s="116"/>
      <c r="J183" s="117">
        <f t="shared" si="60"/>
        <v>0</v>
      </c>
      <c r="K183" s="129">
        <f t="shared" si="58"/>
        <v>0</v>
      </c>
      <c r="L183" s="117">
        <f t="shared" si="61"/>
        <v>0</v>
      </c>
    </row>
    <row r="184" spans="1:12" ht="14.25" x14ac:dyDescent="0.2">
      <c r="A184" s="77" t="s">
        <v>381</v>
      </c>
      <c r="B184" s="281"/>
      <c r="C184" s="282"/>
      <c r="D184" s="281"/>
      <c r="E184" s="68"/>
      <c r="F184" s="249"/>
      <c r="G184" s="119">
        <v>3</v>
      </c>
      <c r="H184" s="116"/>
      <c r="I184" s="116"/>
      <c r="J184" s="117">
        <f t="shared" si="60"/>
        <v>0</v>
      </c>
      <c r="K184" s="129">
        <f t="shared" si="58"/>
        <v>0</v>
      </c>
      <c r="L184" s="117">
        <f t="shared" si="61"/>
        <v>0</v>
      </c>
    </row>
    <row r="185" spans="1:12" ht="14.25" x14ac:dyDescent="0.2">
      <c r="A185" s="77" t="s">
        <v>377</v>
      </c>
      <c r="B185" s="281"/>
      <c r="C185" s="282"/>
      <c r="D185" s="281"/>
      <c r="E185" s="68"/>
      <c r="F185" s="249"/>
      <c r="G185" s="119">
        <v>5</v>
      </c>
      <c r="H185" s="116"/>
      <c r="I185" s="116"/>
      <c r="J185" s="117">
        <f t="shared" si="60"/>
        <v>0</v>
      </c>
      <c r="K185" s="129">
        <f t="shared" si="58"/>
        <v>0</v>
      </c>
      <c r="L185" s="117">
        <f t="shared" si="61"/>
        <v>0</v>
      </c>
    </row>
    <row r="186" spans="1:12" ht="14.25" x14ac:dyDescent="0.2">
      <c r="A186" s="77" t="s">
        <v>375</v>
      </c>
      <c r="B186" s="281"/>
      <c r="C186" s="282"/>
      <c r="D186" s="281"/>
      <c r="E186" s="68"/>
      <c r="F186" s="249"/>
      <c r="G186" s="119">
        <v>4</v>
      </c>
      <c r="H186" s="116"/>
      <c r="I186" s="116"/>
      <c r="J186" s="117">
        <f t="shared" si="60"/>
        <v>0</v>
      </c>
      <c r="K186" s="129">
        <f t="shared" si="58"/>
        <v>0</v>
      </c>
      <c r="L186" s="117">
        <f t="shared" si="61"/>
        <v>0</v>
      </c>
    </row>
    <row r="187" spans="1:12" ht="14.25" x14ac:dyDescent="0.2">
      <c r="A187" s="77" t="s">
        <v>376</v>
      </c>
      <c r="B187" s="281"/>
      <c r="C187" s="282"/>
      <c r="D187" s="281"/>
      <c r="E187" s="68"/>
      <c r="F187" s="249"/>
      <c r="G187" s="119">
        <v>4</v>
      </c>
      <c r="H187" s="116"/>
      <c r="I187" s="116"/>
      <c r="J187" s="117">
        <f t="shared" si="60"/>
        <v>0</v>
      </c>
      <c r="K187" s="129">
        <f t="shared" si="58"/>
        <v>0</v>
      </c>
      <c r="L187" s="117">
        <f t="shared" si="61"/>
        <v>0</v>
      </c>
    </row>
    <row r="188" spans="1:12" ht="14.25" x14ac:dyDescent="0.2">
      <c r="A188" s="77" t="s">
        <v>382</v>
      </c>
      <c r="B188" s="281"/>
      <c r="C188" s="282"/>
      <c r="D188" s="281"/>
      <c r="E188" s="68"/>
      <c r="F188" s="249"/>
      <c r="G188" s="119">
        <v>3</v>
      </c>
      <c r="H188" s="116"/>
      <c r="I188" s="116"/>
      <c r="J188" s="117">
        <f t="shared" si="60"/>
        <v>0</v>
      </c>
      <c r="K188" s="129">
        <f t="shared" si="58"/>
        <v>0</v>
      </c>
      <c r="L188" s="117">
        <f t="shared" si="61"/>
        <v>0</v>
      </c>
    </row>
    <row r="189" spans="1:12" ht="14.25" x14ac:dyDescent="0.2">
      <c r="A189" s="77" t="s">
        <v>383</v>
      </c>
      <c r="B189" s="281"/>
      <c r="C189" s="282"/>
      <c r="D189" s="281"/>
      <c r="E189" s="68"/>
      <c r="F189" s="249"/>
      <c r="G189" s="119">
        <v>3</v>
      </c>
      <c r="H189" s="116"/>
      <c r="I189" s="116"/>
      <c r="J189" s="117">
        <f t="shared" si="60"/>
        <v>0</v>
      </c>
      <c r="K189" s="129">
        <f t="shared" si="58"/>
        <v>0</v>
      </c>
      <c r="L189" s="117">
        <f t="shared" si="61"/>
        <v>0</v>
      </c>
    </row>
    <row r="190" spans="1:12" ht="14.25" x14ac:dyDescent="0.2">
      <c r="A190" s="77" t="s">
        <v>384</v>
      </c>
      <c r="B190" s="281"/>
      <c r="C190" s="282"/>
      <c r="D190" s="281"/>
      <c r="E190" s="68"/>
      <c r="F190" s="249"/>
      <c r="G190" s="119">
        <v>4</v>
      </c>
      <c r="H190" s="116"/>
      <c r="I190" s="116"/>
      <c r="J190" s="117">
        <f t="shared" si="60"/>
        <v>0</v>
      </c>
      <c r="K190" s="129">
        <f t="shared" si="58"/>
        <v>0</v>
      </c>
      <c r="L190" s="117">
        <f t="shared" si="61"/>
        <v>0</v>
      </c>
    </row>
    <row r="191" spans="1:12" ht="14.25" x14ac:dyDescent="0.2">
      <c r="A191" s="252" t="s">
        <v>374</v>
      </c>
      <c r="B191" s="283"/>
      <c r="C191" s="284"/>
      <c r="D191" s="283"/>
      <c r="E191" s="86"/>
      <c r="F191" s="285"/>
      <c r="G191" s="267">
        <v>4</v>
      </c>
      <c r="H191" s="116"/>
      <c r="I191" s="116"/>
      <c r="J191" s="117">
        <f t="shared" si="60"/>
        <v>0</v>
      </c>
      <c r="K191" s="129">
        <f t="shared" si="58"/>
        <v>0</v>
      </c>
      <c r="L191" s="117">
        <f t="shared" si="61"/>
        <v>0</v>
      </c>
    </row>
    <row r="192" spans="1:12" ht="14.25" x14ac:dyDescent="0.2">
      <c r="A192" s="77" t="s">
        <v>742</v>
      </c>
      <c r="B192" s="281"/>
      <c r="C192" s="282"/>
      <c r="D192" s="281"/>
      <c r="E192" s="68"/>
      <c r="F192" s="285"/>
      <c r="G192" s="118">
        <v>4</v>
      </c>
      <c r="H192" s="116"/>
      <c r="I192" s="116"/>
      <c r="J192" s="117">
        <f t="shared" ref="J192" si="65">IF(H192=" ",0,(IF(I192=" ",0,G192*H192*I192)))</f>
        <v>0</v>
      </c>
      <c r="K192" s="129">
        <f t="shared" ref="K192" si="66">0.22*J192</f>
        <v>0</v>
      </c>
      <c r="L192" s="117">
        <f t="shared" ref="L192" si="67">K192+J192</f>
        <v>0</v>
      </c>
    </row>
    <row r="193" spans="1:12" ht="13.5" customHeight="1" x14ac:dyDescent="0.2">
      <c r="A193" s="77" t="s">
        <v>385</v>
      </c>
      <c r="B193" s="281"/>
      <c r="C193" s="282"/>
      <c r="D193" s="281"/>
      <c r="E193" s="68"/>
      <c r="F193" s="249"/>
      <c r="G193" s="267">
        <v>1</v>
      </c>
      <c r="H193" s="116"/>
      <c r="I193" s="116"/>
      <c r="J193" s="117">
        <f t="shared" si="60"/>
        <v>0</v>
      </c>
      <c r="K193" s="129">
        <f t="shared" si="58"/>
        <v>0</v>
      </c>
      <c r="L193" s="117">
        <f t="shared" si="61"/>
        <v>0</v>
      </c>
    </row>
    <row r="194" spans="1:12" ht="13.5" customHeight="1" x14ac:dyDescent="0.2">
      <c r="A194" s="77" t="s">
        <v>386</v>
      </c>
      <c r="B194" s="281"/>
      <c r="C194" s="282"/>
      <c r="D194" s="281"/>
      <c r="E194" s="68"/>
      <c r="F194" s="249"/>
      <c r="G194" s="267">
        <v>1</v>
      </c>
      <c r="H194" s="116"/>
      <c r="I194" s="116"/>
      <c r="J194" s="117">
        <f t="shared" si="60"/>
        <v>0</v>
      </c>
      <c r="K194" s="129">
        <f t="shared" si="58"/>
        <v>0</v>
      </c>
      <c r="L194" s="117">
        <f t="shared" si="61"/>
        <v>0</v>
      </c>
    </row>
    <row r="195" spans="1:12" ht="13.5" customHeight="1" x14ac:dyDescent="0.2">
      <c r="A195" s="77" t="s">
        <v>387</v>
      </c>
      <c r="B195" s="281"/>
      <c r="C195" s="282"/>
      <c r="D195" s="281"/>
      <c r="E195" s="68"/>
      <c r="F195" s="249"/>
      <c r="G195" s="267">
        <v>3</v>
      </c>
      <c r="H195" s="116"/>
      <c r="I195" s="116"/>
      <c r="J195" s="117">
        <f t="shared" si="60"/>
        <v>0</v>
      </c>
      <c r="K195" s="129">
        <f t="shared" si="58"/>
        <v>0</v>
      </c>
      <c r="L195" s="117">
        <f t="shared" si="61"/>
        <v>0</v>
      </c>
    </row>
    <row r="196" spans="1:12" ht="13.5" customHeight="1" x14ac:dyDescent="0.2">
      <c r="A196" s="77" t="s">
        <v>388</v>
      </c>
      <c r="B196" s="281"/>
      <c r="C196" s="282"/>
      <c r="D196" s="281"/>
      <c r="E196" s="68"/>
      <c r="F196" s="249"/>
      <c r="G196" s="267">
        <v>1</v>
      </c>
      <c r="H196" s="116"/>
      <c r="I196" s="116"/>
      <c r="J196" s="117">
        <f t="shared" si="60"/>
        <v>0</v>
      </c>
      <c r="K196" s="129">
        <f t="shared" si="58"/>
        <v>0</v>
      </c>
      <c r="L196" s="117">
        <f t="shared" si="61"/>
        <v>0</v>
      </c>
    </row>
    <row r="197" spans="1:12" ht="13.5" customHeight="1" x14ac:dyDescent="0.2">
      <c r="A197" s="77" t="s">
        <v>389</v>
      </c>
      <c r="B197" s="281"/>
      <c r="C197" s="282"/>
      <c r="D197" s="281"/>
      <c r="E197" s="68"/>
      <c r="F197" s="249"/>
      <c r="G197" s="339">
        <v>1</v>
      </c>
      <c r="H197" s="116"/>
      <c r="I197" s="116"/>
      <c r="J197" s="117">
        <f t="shared" si="60"/>
        <v>0</v>
      </c>
      <c r="K197" s="129">
        <f t="shared" si="58"/>
        <v>0</v>
      </c>
      <c r="L197" s="117">
        <f t="shared" si="61"/>
        <v>0</v>
      </c>
    </row>
    <row r="198" spans="1:12" ht="13.5" customHeight="1" x14ac:dyDescent="0.2">
      <c r="A198" s="77" t="s">
        <v>391</v>
      </c>
      <c r="B198" s="281"/>
      <c r="C198" s="282"/>
      <c r="D198" s="281"/>
      <c r="E198" s="68"/>
      <c r="F198" s="249"/>
      <c r="G198" s="267">
        <v>1</v>
      </c>
      <c r="H198" s="116"/>
      <c r="I198" s="116"/>
      <c r="J198" s="117">
        <f t="shared" si="60"/>
        <v>0</v>
      </c>
      <c r="K198" s="129">
        <f t="shared" si="58"/>
        <v>0</v>
      </c>
      <c r="L198" s="117">
        <f t="shared" si="61"/>
        <v>0</v>
      </c>
    </row>
    <row r="199" spans="1:12" ht="13.5" customHeight="1" x14ac:dyDescent="0.2">
      <c r="A199" s="77" t="s">
        <v>390</v>
      </c>
      <c r="B199" s="281"/>
      <c r="C199" s="282"/>
      <c r="D199" s="281"/>
      <c r="E199" s="68"/>
      <c r="F199" s="249"/>
      <c r="G199" s="267">
        <v>1</v>
      </c>
      <c r="H199" s="116"/>
      <c r="I199" s="116"/>
      <c r="J199" s="117">
        <f t="shared" si="60"/>
        <v>0</v>
      </c>
      <c r="K199" s="129">
        <f t="shared" si="58"/>
        <v>0</v>
      </c>
      <c r="L199" s="117">
        <f t="shared" si="61"/>
        <v>0</v>
      </c>
    </row>
    <row r="200" spans="1:12" ht="13.5" customHeight="1" x14ac:dyDescent="0.2">
      <c r="A200" s="77" t="s">
        <v>392</v>
      </c>
      <c r="B200" s="281"/>
      <c r="C200" s="282"/>
      <c r="D200" s="281"/>
      <c r="E200" s="68"/>
      <c r="F200" s="249"/>
      <c r="G200" s="267">
        <v>1</v>
      </c>
      <c r="H200" s="116"/>
      <c r="I200" s="116"/>
      <c r="J200" s="117">
        <f t="shared" si="60"/>
        <v>0</v>
      </c>
      <c r="K200" s="129">
        <f t="shared" si="58"/>
        <v>0</v>
      </c>
      <c r="L200" s="117">
        <f t="shared" si="61"/>
        <v>0</v>
      </c>
    </row>
    <row r="201" spans="1:12" ht="13.5" customHeight="1" x14ac:dyDescent="0.2">
      <c r="A201" s="77" t="s">
        <v>393</v>
      </c>
      <c r="B201" s="281"/>
      <c r="C201" s="282"/>
      <c r="D201" s="281"/>
      <c r="E201" s="68"/>
      <c r="F201" s="249"/>
      <c r="G201" s="267">
        <v>3</v>
      </c>
      <c r="H201" s="116"/>
      <c r="I201" s="116"/>
      <c r="J201" s="117">
        <f t="shared" si="60"/>
        <v>0</v>
      </c>
      <c r="K201" s="129">
        <f t="shared" si="58"/>
        <v>0</v>
      </c>
      <c r="L201" s="117">
        <f t="shared" si="61"/>
        <v>0</v>
      </c>
    </row>
    <row r="202" spans="1:12" ht="13.5" customHeight="1" x14ac:dyDescent="0.2">
      <c r="D202" s="60"/>
      <c r="F202" s="246"/>
      <c r="H202" s="63"/>
      <c r="I202" s="63"/>
      <c r="J202" s="133"/>
      <c r="K202" s="133"/>
      <c r="L202" s="133"/>
    </row>
    <row r="203" spans="1:12" ht="13.5" customHeight="1" x14ac:dyDescent="0.25">
      <c r="A203" s="383" t="s">
        <v>161</v>
      </c>
      <c r="B203" s="383"/>
      <c r="C203" s="383"/>
      <c r="D203" s="383"/>
      <c r="F203" s="269"/>
      <c r="G203" s="62"/>
      <c r="H203" s="63"/>
      <c r="I203" s="63"/>
      <c r="J203" s="133"/>
      <c r="K203" s="133"/>
      <c r="L203" s="133"/>
    </row>
    <row r="204" spans="1:12" ht="13.5" customHeight="1" x14ac:dyDescent="0.2">
      <c r="A204" s="77" t="s">
        <v>162</v>
      </c>
      <c r="B204" s="68"/>
      <c r="C204" s="68"/>
      <c r="D204" s="68"/>
      <c r="E204" s="134"/>
      <c r="F204" s="134" t="s">
        <v>163</v>
      </c>
      <c r="G204" s="118">
        <v>2</v>
      </c>
      <c r="H204" s="116"/>
      <c r="I204" s="116"/>
      <c r="J204" s="117">
        <f t="shared" ref="J204:J218" si="68">IF(H204=" ",0,(IF(I204=" ",0,G204*H204*I204)))</f>
        <v>0</v>
      </c>
      <c r="K204" s="117">
        <f t="shared" ref="K204:K226" si="69">0.22*J204</f>
        <v>0</v>
      </c>
      <c r="L204" s="117">
        <f t="shared" ref="L204:L218" si="70">K204+J204</f>
        <v>0</v>
      </c>
    </row>
    <row r="205" spans="1:12" ht="13.5" customHeight="1" x14ac:dyDescent="0.2">
      <c r="A205" s="121" t="s">
        <v>164</v>
      </c>
      <c r="B205" s="67"/>
      <c r="C205" s="67"/>
      <c r="D205" s="68"/>
      <c r="E205" s="135"/>
      <c r="F205" s="135" t="s">
        <v>165</v>
      </c>
      <c r="G205" s="119">
        <v>2</v>
      </c>
      <c r="H205" s="116"/>
      <c r="I205" s="116"/>
      <c r="J205" s="117">
        <f t="shared" si="68"/>
        <v>0</v>
      </c>
      <c r="K205" s="129">
        <f t="shared" si="69"/>
        <v>0</v>
      </c>
      <c r="L205" s="117">
        <f t="shared" si="70"/>
        <v>0</v>
      </c>
    </row>
    <row r="206" spans="1:12" x14ac:dyDescent="0.2">
      <c r="A206" s="121" t="s">
        <v>166</v>
      </c>
      <c r="B206" s="67"/>
      <c r="C206" s="67"/>
      <c r="D206" s="68"/>
      <c r="E206" s="131"/>
      <c r="F206" s="131"/>
      <c r="G206" s="119">
        <v>2</v>
      </c>
      <c r="H206" s="116"/>
      <c r="I206" s="116"/>
      <c r="J206" s="117">
        <f t="shared" si="68"/>
        <v>0</v>
      </c>
      <c r="K206" s="129">
        <f t="shared" si="69"/>
        <v>0</v>
      </c>
      <c r="L206" s="117">
        <f t="shared" si="70"/>
        <v>0</v>
      </c>
    </row>
    <row r="207" spans="1:12" x14ac:dyDescent="0.2">
      <c r="A207" s="121" t="s">
        <v>167</v>
      </c>
      <c r="B207" s="67"/>
      <c r="C207" s="67"/>
      <c r="D207" s="68"/>
      <c r="E207" s="131"/>
      <c r="F207" s="131"/>
      <c r="G207" s="119">
        <v>1</v>
      </c>
      <c r="H207" s="116"/>
      <c r="I207" s="116"/>
      <c r="J207" s="117">
        <f t="shared" si="68"/>
        <v>0</v>
      </c>
      <c r="K207" s="129">
        <f t="shared" si="69"/>
        <v>0</v>
      </c>
      <c r="L207" s="117">
        <f t="shared" si="70"/>
        <v>0</v>
      </c>
    </row>
    <row r="208" spans="1:12" x14ac:dyDescent="0.2">
      <c r="A208" s="77" t="s">
        <v>168</v>
      </c>
      <c r="B208" s="68"/>
      <c r="C208" s="68"/>
      <c r="D208" s="68"/>
      <c r="E208" s="134"/>
      <c r="F208" s="134" t="s">
        <v>165</v>
      </c>
      <c r="G208" s="119">
        <v>3</v>
      </c>
      <c r="H208" s="116"/>
      <c r="I208" s="116"/>
      <c r="J208" s="117">
        <f t="shared" si="68"/>
        <v>0</v>
      </c>
      <c r="K208" s="129">
        <f t="shared" si="69"/>
        <v>0</v>
      </c>
      <c r="L208" s="117">
        <f t="shared" si="70"/>
        <v>0</v>
      </c>
    </row>
    <row r="209" spans="1:12" x14ac:dyDescent="0.2">
      <c r="A209" s="77" t="s">
        <v>169</v>
      </c>
      <c r="B209" s="68"/>
      <c r="C209" s="68"/>
      <c r="D209" s="68"/>
      <c r="E209" s="134"/>
      <c r="F209" s="134" t="s">
        <v>163</v>
      </c>
      <c r="G209" s="119">
        <v>2</v>
      </c>
      <c r="H209" s="116"/>
      <c r="I209" s="116"/>
      <c r="J209" s="117">
        <f t="shared" si="68"/>
        <v>0</v>
      </c>
      <c r="K209" s="129">
        <f t="shared" si="69"/>
        <v>0</v>
      </c>
      <c r="L209" s="117">
        <f t="shared" si="70"/>
        <v>0</v>
      </c>
    </row>
    <row r="210" spans="1:12" x14ac:dyDescent="0.2">
      <c r="A210" s="77" t="s">
        <v>601</v>
      </c>
      <c r="B210" s="68"/>
      <c r="C210" s="68"/>
      <c r="D210" s="68"/>
      <c r="E210" s="134"/>
      <c r="F210" s="134" t="s">
        <v>170</v>
      </c>
      <c r="G210" s="119">
        <v>2</v>
      </c>
      <c r="H210" s="116"/>
      <c r="I210" s="116"/>
      <c r="J210" s="117">
        <f t="shared" si="68"/>
        <v>0</v>
      </c>
      <c r="K210" s="129">
        <f t="shared" si="69"/>
        <v>0</v>
      </c>
      <c r="L210" s="117">
        <f t="shared" si="70"/>
        <v>0</v>
      </c>
    </row>
    <row r="211" spans="1:12" x14ac:dyDescent="0.2">
      <c r="A211" s="77" t="s">
        <v>602</v>
      </c>
      <c r="E211" s="286"/>
      <c r="F211" s="286" t="s">
        <v>473</v>
      </c>
      <c r="G211" s="119">
        <v>2</v>
      </c>
      <c r="H211" s="116"/>
      <c r="I211" s="116"/>
      <c r="J211" s="117">
        <f t="shared" si="68"/>
        <v>0</v>
      </c>
      <c r="K211" s="129">
        <f t="shared" si="69"/>
        <v>0</v>
      </c>
      <c r="L211" s="117">
        <f t="shared" si="70"/>
        <v>0</v>
      </c>
    </row>
    <row r="212" spans="1:12" x14ac:dyDescent="0.2">
      <c r="A212" s="77" t="s">
        <v>603</v>
      </c>
      <c r="B212" s="68"/>
      <c r="C212" s="68"/>
      <c r="D212" s="68"/>
      <c r="E212" s="134"/>
      <c r="F212" s="134" t="s">
        <v>171</v>
      </c>
      <c r="G212" s="119">
        <v>2</v>
      </c>
      <c r="H212" s="116"/>
      <c r="I212" s="116"/>
      <c r="J212" s="117">
        <f t="shared" si="68"/>
        <v>0</v>
      </c>
      <c r="K212" s="129">
        <f t="shared" si="69"/>
        <v>0</v>
      </c>
      <c r="L212" s="117">
        <f t="shared" si="70"/>
        <v>0</v>
      </c>
    </row>
    <row r="213" spans="1:12" x14ac:dyDescent="0.2">
      <c r="A213" s="77" t="s">
        <v>604</v>
      </c>
      <c r="B213" s="68"/>
      <c r="C213" s="134"/>
      <c r="E213" s="134"/>
      <c r="F213" s="134" t="s">
        <v>172</v>
      </c>
      <c r="G213" s="119">
        <v>2</v>
      </c>
      <c r="H213" s="116"/>
      <c r="I213" s="116"/>
      <c r="J213" s="117">
        <f t="shared" si="68"/>
        <v>0</v>
      </c>
      <c r="K213" s="129">
        <f t="shared" si="69"/>
        <v>0</v>
      </c>
      <c r="L213" s="117">
        <f t="shared" si="70"/>
        <v>0</v>
      </c>
    </row>
    <row r="214" spans="1:12" x14ac:dyDescent="0.2">
      <c r="A214" s="77" t="s">
        <v>173</v>
      </c>
      <c r="B214" s="68"/>
      <c r="C214" s="68"/>
      <c r="D214" s="195" t="s">
        <v>174</v>
      </c>
      <c r="E214" s="135"/>
      <c r="F214" s="135" t="s">
        <v>175</v>
      </c>
      <c r="G214" s="119">
        <v>3</v>
      </c>
      <c r="H214" s="116"/>
      <c r="I214" s="116"/>
      <c r="J214" s="117">
        <f t="shared" si="68"/>
        <v>0</v>
      </c>
      <c r="K214" s="129">
        <f t="shared" si="69"/>
        <v>0</v>
      </c>
      <c r="L214" s="117">
        <f t="shared" si="70"/>
        <v>0</v>
      </c>
    </row>
    <row r="215" spans="1:12" x14ac:dyDescent="0.2">
      <c r="A215" s="251" t="s">
        <v>176</v>
      </c>
      <c r="D215" s="195" t="s">
        <v>174</v>
      </c>
      <c r="E215" s="245"/>
      <c r="F215" s="245" t="s">
        <v>172</v>
      </c>
      <c r="G215" s="119">
        <v>3</v>
      </c>
      <c r="H215" s="116"/>
      <c r="I215" s="116"/>
      <c r="J215" s="117">
        <f t="shared" si="68"/>
        <v>0</v>
      </c>
      <c r="K215" s="129">
        <f t="shared" si="69"/>
        <v>0</v>
      </c>
      <c r="L215" s="117">
        <f t="shared" si="70"/>
        <v>0</v>
      </c>
    </row>
    <row r="216" spans="1:12" x14ac:dyDescent="0.2">
      <c r="A216" s="77" t="s">
        <v>177</v>
      </c>
      <c r="B216" s="68"/>
      <c r="C216" s="68"/>
      <c r="D216" s="68"/>
      <c r="E216" s="134"/>
      <c r="F216" s="134" t="s">
        <v>178</v>
      </c>
      <c r="G216" s="119">
        <v>2</v>
      </c>
      <c r="H216" s="116"/>
      <c r="I216" s="116"/>
      <c r="J216" s="117">
        <f t="shared" si="68"/>
        <v>0</v>
      </c>
      <c r="K216" s="129">
        <f t="shared" si="69"/>
        <v>0</v>
      </c>
      <c r="L216" s="117">
        <f t="shared" si="70"/>
        <v>0</v>
      </c>
    </row>
    <row r="217" spans="1:12" x14ac:dyDescent="0.2">
      <c r="A217" s="251" t="s">
        <v>179</v>
      </c>
      <c r="C217" s="68"/>
      <c r="D217" s="68"/>
      <c r="E217" s="134"/>
      <c r="F217" s="134" t="s">
        <v>178</v>
      </c>
      <c r="G217" s="119">
        <v>2</v>
      </c>
      <c r="H217" s="116"/>
      <c r="I217" s="116"/>
      <c r="J217" s="117">
        <f t="shared" si="68"/>
        <v>0</v>
      </c>
      <c r="K217" s="129">
        <f t="shared" si="69"/>
        <v>0</v>
      </c>
      <c r="L217" s="117">
        <f t="shared" si="70"/>
        <v>0</v>
      </c>
    </row>
    <row r="218" spans="1:12" x14ac:dyDescent="0.2">
      <c r="A218" s="77" t="s">
        <v>180</v>
      </c>
      <c r="B218" s="68"/>
      <c r="C218" s="68"/>
      <c r="D218" s="68"/>
      <c r="E218" s="134"/>
      <c r="F218" s="134" t="s">
        <v>178</v>
      </c>
      <c r="G218" s="119">
        <v>2</v>
      </c>
      <c r="H218" s="116"/>
      <c r="I218" s="116"/>
      <c r="J218" s="117">
        <f t="shared" si="68"/>
        <v>0</v>
      </c>
      <c r="K218" s="129">
        <f t="shared" si="69"/>
        <v>0</v>
      </c>
      <c r="L218" s="117">
        <f t="shared" si="70"/>
        <v>0</v>
      </c>
    </row>
    <row r="219" spans="1:12" x14ac:dyDescent="0.2">
      <c r="A219" s="77" t="s">
        <v>181</v>
      </c>
      <c r="B219" s="68"/>
      <c r="C219" s="68"/>
      <c r="D219" s="68"/>
      <c r="E219" s="134"/>
      <c r="F219" s="134" t="s">
        <v>182</v>
      </c>
      <c r="G219" s="119">
        <v>2</v>
      </c>
      <c r="H219" s="116"/>
      <c r="I219" s="116"/>
      <c r="J219" s="117">
        <f t="shared" ref="J219:J226" si="71">IF(H219=" ",0,(IF(I219=" ",0,G219*H219*I219)))</f>
        <v>0</v>
      </c>
      <c r="K219" s="129">
        <f t="shared" si="69"/>
        <v>0</v>
      </c>
      <c r="L219" s="117">
        <f t="shared" ref="L219:L226" si="72">K219+J219</f>
        <v>0</v>
      </c>
    </row>
    <row r="220" spans="1:12" ht="13.5" customHeight="1" x14ac:dyDescent="0.2">
      <c r="A220" s="77" t="s">
        <v>183</v>
      </c>
      <c r="B220" s="68"/>
      <c r="C220" s="68"/>
      <c r="D220" s="68"/>
      <c r="E220" s="134"/>
      <c r="F220" s="134" t="s">
        <v>182</v>
      </c>
      <c r="G220" s="119">
        <v>2</v>
      </c>
      <c r="H220" s="116"/>
      <c r="I220" s="116"/>
      <c r="J220" s="117">
        <f t="shared" si="71"/>
        <v>0</v>
      </c>
      <c r="K220" s="129">
        <f t="shared" si="69"/>
        <v>0</v>
      </c>
      <c r="L220" s="117">
        <f t="shared" si="72"/>
        <v>0</v>
      </c>
    </row>
    <row r="221" spans="1:12" ht="13.5" customHeight="1" x14ac:dyDescent="0.2">
      <c r="A221" s="77" t="s">
        <v>184</v>
      </c>
      <c r="B221" s="68"/>
      <c r="C221" s="68"/>
      <c r="D221" s="68"/>
      <c r="E221" s="134"/>
      <c r="F221" s="134" t="s">
        <v>182</v>
      </c>
      <c r="G221" s="119">
        <v>2</v>
      </c>
      <c r="H221" s="116"/>
      <c r="I221" s="116"/>
      <c r="J221" s="117">
        <f t="shared" si="71"/>
        <v>0</v>
      </c>
      <c r="K221" s="129">
        <f t="shared" si="69"/>
        <v>0</v>
      </c>
      <c r="L221" s="117">
        <f t="shared" si="72"/>
        <v>0</v>
      </c>
    </row>
    <row r="222" spans="1:12" ht="13.5" customHeight="1" x14ac:dyDescent="0.2">
      <c r="A222" s="77" t="s">
        <v>185</v>
      </c>
      <c r="B222" s="68"/>
      <c r="C222" s="68"/>
      <c r="D222" s="68"/>
      <c r="E222" s="134"/>
      <c r="F222" s="134" t="s">
        <v>172</v>
      </c>
      <c r="G222" s="119">
        <v>3</v>
      </c>
      <c r="H222" s="116"/>
      <c r="I222" s="116"/>
      <c r="J222" s="117">
        <f t="shared" si="71"/>
        <v>0</v>
      </c>
      <c r="K222" s="129">
        <f t="shared" si="69"/>
        <v>0</v>
      </c>
      <c r="L222" s="117">
        <f t="shared" si="72"/>
        <v>0</v>
      </c>
    </row>
    <row r="223" spans="1:12" ht="13.5" customHeight="1" x14ac:dyDescent="0.2">
      <c r="A223" s="121" t="s">
        <v>186</v>
      </c>
      <c r="B223" s="67"/>
      <c r="C223" s="67"/>
      <c r="D223" s="68"/>
      <c r="E223" s="134"/>
      <c r="F223" s="134" t="s">
        <v>172</v>
      </c>
      <c r="G223" s="119">
        <v>3</v>
      </c>
      <c r="H223" s="116"/>
      <c r="I223" s="116"/>
      <c r="J223" s="117">
        <f t="shared" si="71"/>
        <v>0</v>
      </c>
      <c r="K223" s="129">
        <f t="shared" si="69"/>
        <v>0</v>
      </c>
      <c r="L223" s="117">
        <f t="shared" si="72"/>
        <v>0</v>
      </c>
    </row>
    <row r="224" spans="1:12" ht="13.5" customHeight="1" x14ac:dyDescent="0.2">
      <c r="A224" s="77" t="s">
        <v>187</v>
      </c>
      <c r="B224" s="68"/>
      <c r="C224" s="68"/>
      <c r="D224" s="68"/>
      <c r="E224" s="134"/>
      <c r="F224" s="134" t="s">
        <v>172</v>
      </c>
      <c r="G224" s="119">
        <v>3</v>
      </c>
      <c r="H224" s="116"/>
      <c r="I224" s="116"/>
      <c r="J224" s="117">
        <f t="shared" si="71"/>
        <v>0</v>
      </c>
      <c r="K224" s="129">
        <f t="shared" si="69"/>
        <v>0</v>
      </c>
      <c r="L224" s="117">
        <f t="shared" si="72"/>
        <v>0</v>
      </c>
    </row>
    <row r="225" spans="1:12" ht="13.5" customHeight="1" x14ac:dyDescent="0.2">
      <c r="A225" s="77" t="s">
        <v>188</v>
      </c>
      <c r="B225" s="68"/>
      <c r="C225" s="68"/>
      <c r="D225" s="68"/>
      <c r="E225" s="195"/>
      <c r="F225" s="237"/>
      <c r="G225" s="119">
        <v>1</v>
      </c>
      <c r="H225" s="116"/>
      <c r="I225" s="116"/>
      <c r="J225" s="117">
        <f t="shared" si="71"/>
        <v>0</v>
      </c>
      <c r="K225" s="129">
        <f t="shared" si="69"/>
        <v>0</v>
      </c>
      <c r="L225" s="117">
        <f t="shared" si="72"/>
        <v>0</v>
      </c>
    </row>
    <row r="226" spans="1:12" ht="13.5" customHeight="1" x14ac:dyDescent="0.2">
      <c r="A226" s="77" t="s">
        <v>189</v>
      </c>
      <c r="B226" s="68"/>
      <c r="C226" s="68"/>
      <c r="D226" s="68"/>
      <c r="E226" s="195"/>
      <c r="F226" s="237"/>
      <c r="G226" s="119">
        <v>1</v>
      </c>
      <c r="H226" s="116"/>
      <c r="I226" s="116"/>
      <c r="J226" s="117">
        <f t="shared" si="71"/>
        <v>0</v>
      </c>
      <c r="K226" s="129">
        <f t="shared" si="69"/>
        <v>0</v>
      </c>
      <c r="L226" s="117">
        <f t="shared" si="72"/>
        <v>0</v>
      </c>
    </row>
    <row r="227" spans="1:12" x14ac:dyDescent="0.2">
      <c r="G227" s="60"/>
      <c r="H227" s="63"/>
      <c r="I227" s="63"/>
      <c r="J227" s="133"/>
      <c r="K227" s="133"/>
      <c r="L227" s="133"/>
    </row>
    <row r="228" spans="1:12" ht="15" x14ac:dyDescent="0.25">
      <c r="A228" s="383" t="s">
        <v>80</v>
      </c>
      <c r="B228" s="383"/>
      <c r="C228" s="87"/>
      <c r="D228" s="87"/>
      <c r="E228" s="87"/>
      <c r="F228" s="287"/>
      <c r="G228" s="215"/>
      <c r="H228" s="63"/>
      <c r="I228" s="63"/>
      <c r="J228" s="133"/>
      <c r="K228" s="133"/>
      <c r="L228" s="133"/>
    </row>
    <row r="229" spans="1:12" ht="13.5" customHeight="1" x14ac:dyDescent="0.2">
      <c r="A229" s="234" t="s">
        <v>190</v>
      </c>
      <c r="B229" s="67"/>
      <c r="C229" s="67"/>
      <c r="D229" s="67"/>
      <c r="E229" s="67"/>
      <c r="F229" s="67"/>
      <c r="G229" s="61"/>
      <c r="H229" s="89"/>
      <c r="I229" s="63"/>
      <c r="J229" s="133"/>
      <c r="K229" s="133"/>
      <c r="L229" s="133"/>
    </row>
    <row r="230" spans="1:12" ht="13.5" customHeight="1" x14ac:dyDescent="0.2">
      <c r="A230" s="251" t="s">
        <v>269</v>
      </c>
      <c r="F230" s="280"/>
      <c r="G230" s="386">
        <v>16</v>
      </c>
      <c r="H230" s="387"/>
      <c r="I230" s="387"/>
      <c r="J230" s="388">
        <f>IF(H230=" ",0,(IF(I230=" ",0,G230*H230*I230)))</f>
        <v>0</v>
      </c>
      <c r="K230" s="388">
        <f>0.22*J230</f>
        <v>0</v>
      </c>
      <c r="L230" s="388">
        <f>K230+J230</f>
        <v>0</v>
      </c>
    </row>
    <row r="231" spans="1:12" ht="13.5" customHeight="1" x14ac:dyDescent="0.2">
      <c r="A231" s="251" t="s">
        <v>268</v>
      </c>
      <c r="F231" s="246"/>
      <c r="G231" s="386"/>
      <c r="H231" s="387"/>
      <c r="I231" s="387"/>
      <c r="J231" s="388"/>
      <c r="K231" s="388"/>
      <c r="L231" s="388"/>
    </row>
    <row r="232" spans="1:12" ht="13.5" customHeight="1" x14ac:dyDescent="0.2">
      <c r="A232" s="251" t="s">
        <v>270</v>
      </c>
      <c r="F232" s="269"/>
      <c r="G232" s="386"/>
      <c r="H232" s="387"/>
      <c r="I232" s="387"/>
      <c r="J232" s="388"/>
      <c r="K232" s="388"/>
      <c r="L232" s="388"/>
    </row>
    <row r="233" spans="1:12" ht="13.5" customHeight="1" x14ac:dyDescent="0.2">
      <c r="A233" s="121" t="s">
        <v>271</v>
      </c>
      <c r="B233" s="67"/>
      <c r="C233" s="67"/>
      <c r="D233" s="67"/>
      <c r="E233" s="67"/>
      <c r="F233" s="288"/>
      <c r="G233" s="386"/>
      <c r="H233" s="387"/>
      <c r="I233" s="387"/>
      <c r="J233" s="388"/>
      <c r="K233" s="388"/>
      <c r="L233" s="388"/>
    </row>
    <row r="234" spans="1:12" ht="13.5" customHeight="1" x14ac:dyDescent="0.2">
      <c r="A234" s="252" t="s">
        <v>191</v>
      </c>
      <c r="F234" s="246"/>
      <c r="G234" s="379">
        <v>5</v>
      </c>
      <c r="H234" s="387"/>
      <c r="I234" s="387"/>
      <c r="J234" s="388">
        <f>IF(H234=" ",0,(IF(I234=" ",0,G234*H234*I234)))</f>
        <v>0</v>
      </c>
      <c r="K234" s="388">
        <f>0.22*J234</f>
        <v>0</v>
      </c>
      <c r="L234" s="388">
        <f>K234+J234</f>
        <v>0</v>
      </c>
    </row>
    <row r="235" spans="1:12" ht="13.5" customHeight="1" x14ac:dyDescent="0.2">
      <c r="A235" s="121" t="s">
        <v>192</v>
      </c>
      <c r="B235" s="67"/>
      <c r="C235" s="67"/>
      <c r="D235" s="67"/>
      <c r="E235" s="67"/>
      <c r="F235" s="269"/>
      <c r="G235" s="380"/>
      <c r="H235" s="387"/>
      <c r="I235" s="387"/>
      <c r="J235" s="388"/>
      <c r="K235" s="388"/>
      <c r="L235" s="388"/>
    </row>
    <row r="236" spans="1:12" ht="13.5" customHeight="1" x14ac:dyDescent="0.2">
      <c r="A236" s="251" t="s">
        <v>81</v>
      </c>
      <c r="F236" s="280"/>
      <c r="G236" s="386">
        <v>8</v>
      </c>
      <c r="H236" s="387"/>
      <c r="I236" s="387"/>
      <c r="J236" s="388">
        <f>IF(H236=" ",0,(IF(I236=" ",0,G236*H236*I236)))</f>
        <v>0</v>
      </c>
      <c r="K236" s="372">
        <f>0.22*J236</f>
        <v>0</v>
      </c>
      <c r="L236" s="372">
        <f>K236+J236</f>
        <v>0</v>
      </c>
    </row>
    <row r="237" spans="1:12" ht="13.5" customHeight="1" x14ac:dyDescent="0.2">
      <c r="A237" s="251" t="s">
        <v>193</v>
      </c>
      <c r="F237" s="269"/>
      <c r="G237" s="386"/>
      <c r="H237" s="387"/>
      <c r="I237" s="387"/>
      <c r="J237" s="388"/>
      <c r="K237" s="372"/>
      <c r="L237" s="372"/>
    </row>
    <row r="238" spans="1:12" ht="13.5" customHeight="1" x14ac:dyDescent="0.2">
      <c r="A238" s="121" t="s">
        <v>194</v>
      </c>
      <c r="B238" s="67"/>
      <c r="C238" s="67"/>
      <c r="D238" s="67"/>
      <c r="E238" s="67"/>
      <c r="F238" s="288"/>
      <c r="G238" s="386"/>
      <c r="H238" s="387"/>
      <c r="I238" s="387"/>
      <c r="J238" s="388"/>
      <c r="K238" s="372"/>
      <c r="L238" s="372"/>
    </row>
    <row r="239" spans="1:12" ht="13.5" customHeight="1" x14ac:dyDescent="0.2">
      <c r="A239" s="251" t="s">
        <v>82</v>
      </c>
      <c r="F239" s="246"/>
      <c r="G239" s="386">
        <v>8</v>
      </c>
      <c r="H239" s="387"/>
      <c r="I239" s="387"/>
      <c r="J239" s="372">
        <f>IF(H239=" ",0,(IF(I239=" ",0,G239*H239*I239)))</f>
        <v>0</v>
      </c>
      <c r="K239" s="372">
        <f>0.22*J239</f>
        <v>0</v>
      </c>
      <c r="L239" s="372">
        <f>K239+J239</f>
        <v>0</v>
      </c>
    </row>
    <row r="240" spans="1:12" ht="13.5" customHeight="1" x14ac:dyDescent="0.2">
      <c r="A240" s="121" t="s">
        <v>195</v>
      </c>
      <c r="B240" s="67"/>
      <c r="C240" s="67"/>
      <c r="D240" s="67"/>
      <c r="E240" s="67"/>
      <c r="F240" s="288"/>
      <c r="G240" s="386"/>
      <c r="H240" s="387"/>
      <c r="I240" s="387"/>
      <c r="J240" s="372"/>
      <c r="K240" s="372"/>
      <c r="L240" s="372"/>
    </row>
    <row r="241" spans="1:12" ht="13.5" customHeight="1" x14ac:dyDescent="0.2">
      <c r="A241" s="373" t="s">
        <v>743</v>
      </c>
      <c r="B241" s="374"/>
      <c r="C241" s="374"/>
      <c r="D241" s="374"/>
      <c r="E241" s="374"/>
      <c r="F241" s="375"/>
      <c r="G241" s="379">
        <v>9</v>
      </c>
      <c r="H241" s="381"/>
      <c r="I241" s="381"/>
      <c r="J241" s="372">
        <f>IF(H241=" ",0,(IF(I241=" ",0,G241*H241*I241)))</f>
        <v>0</v>
      </c>
      <c r="K241" s="372">
        <f>0.22*J241</f>
        <v>0</v>
      </c>
      <c r="L241" s="372">
        <f>K241+J241</f>
        <v>0</v>
      </c>
    </row>
    <row r="242" spans="1:12" ht="13.5" customHeight="1" x14ac:dyDescent="0.2">
      <c r="A242" s="376"/>
      <c r="B242" s="377"/>
      <c r="C242" s="377"/>
      <c r="D242" s="377"/>
      <c r="E242" s="377"/>
      <c r="F242" s="378"/>
      <c r="G242" s="380"/>
      <c r="H242" s="382"/>
      <c r="I242" s="382"/>
      <c r="J242" s="372"/>
      <c r="K242" s="372"/>
      <c r="L242" s="372"/>
    </row>
    <row r="243" spans="1:12" ht="13.5" customHeight="1" x14ac:dyDescent="0.2">
      <c r="G243" s="60"/>
      <c r="H243" s="63"/>
      <c r="I243" s="63"/>
      <c r="J243" s="133"/>
      <c r="K243" s="133"/>
      <c r="L243" s="133"/>
    </row>
    <row r="244" spans="1:12" ht="13.5" customHeight="1" x14ac:dyDescent="0.2">
      <c r="A244" s="289" t="s">
        <v>196</v>
      </c>
      <c r="B244" s="67"/>
      <c r="C244" s="220"/>
      <c r="D244" s="67"/>
      <c r="E244" s="67"/>
      <c r="F244" s="246"/>
      <c r="G244" s="58"/>
      <c r="H244" s="63"/>
      <c r="I244" s="63"/>
      <c r="J244" s="133"/>
      <c r="K244" s="133"/>
      <c r="L244" s="133"/>
    </row>
    <row r="245" spans="1:12" ht="13.5" customHeight="1" x14ac:dyDescent="0.2">
      <c r="A245" s="77" t="s">
        <v>394</v>
      </c>
      <c r="B245" s="68"/>
      <c r="C245" s="68"/>
      <c r="D245" s="68"/>
      <c r="E245" s="68"/>
      <c r="F245" s="236"/>
      <c r="G245" s="118">
        <v>2</v>
      </c>
      <c r="H245" s="116"/>
      <c r="I245" s="116"/>
      <c r="J245" s="117">
        <f t="shared" ref="J245:J253" si="73">IF(H245=" ",0,(IF(I245=" ",0,G245*H245*I245)))</f>
        <v>0</v>
      </c>
      <c r="K245" s="117">
        <f>0.22*J245</f>
        <v>0</v>
      </c>
      <c r="L245" s="117">
        <f t="shared" ref="L245:L253" si="74">K245+J245</f>
        <v>0</v>
      </c>
    </row>
    <row r="246" spans="1:12" ht="13.5" customHeight="1" x14ac:dyDescent="0.2">
      <c r="A246" s="77" t="s">
        <v>395</v>
      </c>
      <c r="B246" s="68"/>
      <c r="C246" s="68"/>
      <c r="D246" s="68"/>
      <c r="E246" s="68"/>
      <c r="F246" s="246"/>
      <c r="G246" s="119">
        <v>2</v>
      </c>
      <c r="H246" s="116"/>
      <c r="I246" s="116"/>
      <c r="J246" s="117">
        <f t="shared" si="73"/>
        <v>0</v>
      </c>
      <c r="K246" s="117">
        <f t="shared" ref="K246:K255" si="75">0.22*J246</f>
        <v>0</v>
      </c>
      <c r="L246" s="117">
        <f t="shared" si="74"/>
        <v>0</v>
      </c>
    </row>
    <row r="247" spans="1:12" ht="13.5" customHeight="1" x14ac:dyDescent="0.2">
      <c r="A247" s="77" t="s">
        <v>396</v>
      </c>
      <c r="B247" s="68"/>
      <c r="C247" s="68"/>
      <c r="D247" s="68"/>
      <c r="E247" s="68"/>
      <c r="F247" s="236"/>
      <c r="G247" s="119">
        <v>2</v>
      </c>
      <c r="H247" s="116"/>
      <c r="I247" s="116"/>
      <c r="J247" s="117">
        <f t="shared" si="73"/>
        <v>0</v>
      </c>
      <c r="K247" s="117">
        <f t="shared" si="75"/>
        <v>0</v>
      </c>
      <c r="L247" s="117">
        <f t="shared" si="74"/>
        <v>0</v>
      </c>
    </row>
    <row r="248" spans="1:12" ht="13.5" customHeight="1" x14ac:dyDescent="0.2">
      <c r="A248" s="77" t="s">
        <v>397</v>
      </c>
      <c r="B248" s="68"/>
      <c r="C248" s="68"/>
      <c r="D248" s="68"/>
      <c r="E248" s="68"/>
      <c r="F248" s="246"/>
      <c r="G248" s="119">
        <v>2</v>
      </c>
      <c r="H248" s="116"/>
      <c r="I248" s="116"/>
      <c r="J248" s="117">
        <f t="shared" si="73"/>
        <v>0</v>
      </c>
      <c r="K248" s="117">
        <f t="shared" si="75"/>
        <v>0</v>
      </c>
      <c r="L248" s="117">
        <f t="shared" si="74"/>
        <v>0</v>
      </c>
    </row>
    <row r="249" spans="1:12" ht="13.5" customHeight="1" x14ac:dyDescent="0.2">
      <c r="A249" s="77" t="s">
        <v>398</v>
      </c>
      <c r="B249" s="68"/>
      <c r="C249" s="68"/>
      <c r="D249" s="68"/>
      <c r="E249" s="68"/>
      <c r="F249" s="236"/>
      <c r="G249" s="119">
        <v>3</v>
      </c>
      <c r="H249" s="116"/>
      <c r="I249" s="116"/>
      <c r="J249" s="117">
        <f t="shared" si="73"/>
        <v>0</v>
      </c>
      <c r="K249" s="117">
        <f t="shared" si="75"/>
        <v>0</v>
      </c>
      <c r="L249" s="117">
        <f t="shared" si="74"/>
        <v>0</v>
      </c>
    </row>
    <row r="250" spans="1:12" ht="13.5" customHeight="1" x14ac:dyDescent="0.2">
      <c r="A250" s="77" t="s">
        <v>399</v>
      </c>
      <c r="B250" s="68"/>
      <c r="C250" s="126"/>
      <c r="D250" s="68"/>
      <c r="E250" s="126"/>
      <c r="F250" s="236"/>
      <c r="G250" s="119">
        <v>4</v>
      </c>
      <c r="H250" s="116"/>
      <c r="I250" s="116"/>
      <c r="J250" s="117">
        <f t="shared" si="73"/>
        <v>0</v>
      </c>
      <c r="K250" s="117">
        <f t="shared" si="75"/>
        <v>0</v>
      </c>
      <c r="L250" s="117">
        <f t="shared" si="74"/>
        <v>0</v>
      </c>
    </row>
    <row r="251" spans="1:12" ht="13.5" customHeight="1" x14ac:dyDescent="0.2">
      <c r="A251" s="77" t="s">
        <v>400</v>
      </c>
      <c r="B251" s="68"/>
      <c r="C251" s="126"/>
      <c r="D251" s="68"/>
      <c r="E251" s="126"/>
      <c r="F251" s="249"/>
      <c r="G251" s="119">
        <v>3</v>
      </c>
      <c r="H251" s="116"/>
      <c r="I251" s="116"/>
      <c r="J251" s="117">
        <f t="shared" si="73"/>
        <v>0</v>
      </c>
      <c r="K251" s="117">
        <f t="shared" si="75"/>
        <v>0</v>
      </c>
      <c r="L251" s="117">
        <f t="shared" si="74"/>
        <v>0</v>
      </c>
    </row>
    <row r="252" spans="1:12" ht="13.5" customHeight="1" x14ac:dyDescent="0.2">
      <c r="A252" s="77" t="s">
        <v>401</v>
      </c>
      <c r="B252" s="68"/>
      <c r="C252" s="126"/>
      <c r="D252" s="68"/>
      <c r="E252" s="126"/>
      <c r="F252" s="249"/>
      <c r="G252" s="119">
        <v>3</v>
      </c>
      <c r="H252" s="116"/>
      <c r="I252" s="116"/>
      <c r="J252" s="117">
        <f t="shared" si="73"/>
        <v>0</v>
      </c>
      <c r="K252" s="117">
        <f t="shared" si="75"/>
        <v>0</v>
      </c>
      <c r="L252" s="117">
        <f t="shared" si="74"/>
        <v>0</v>
      </c>
    </row>
    <row r="253" spans="1:12" ht="13.5" customHeight="1" x14ac:dyDescent="0.2">
      <c r="A253" s="77" t="s">
        <v>402</v>
      </c>
      <c r="B253" s="68"/>
      <c r="C253" s="126"/>
      <c r="D253" s="68"/>
      <c r="E253" s="126"/>
      <c r="F253" s="249"/>
      <c r="G253" s="119">
        <v>4</v>
      </c>
      <c r="H253" s="116"/>
      <c r="I253" s="116"/>
      <c r="J253" s="117">
        <f t="shared" si="73"/>
        <v>0</v>
      </c>
      <c r="K253" s="117">
        <f t="shared" si="75"/>
        <v>0</v>
      </c>
      <c r="L253" s="117">
        <f t="shared" si="74"/>
        <v>0</v>
      </c>
    </row>
    <row r="254" spans="1:12" ht="13.5" customHeight="1" x14ac:dyDescent="0.2">
      <c r="A254" s="77" t="s">
        <v>403</v>
      </c>
      <c r="B254" s="68"/>
      <c r="C254" s="126"/>
      <c r="D254" s="68"/>
      <c r="E254" s="126"/>
      <c r="F254" s="249"/>
      <c r="G254" s="119">
        <v>2</v>
      </c>
      <c r="H254" s="116"/>
      <c r="I254" s="116"/>
      <c r="J254" s="117">
        <f>IF(H254=" ",0,(IF(I254=" ",0,G254*H254*I254)))</f>
        <v>0</v>
      </c>
      <c r="K254" s="117">
        <f t="shared" si="75"/>
        <v>0</v>
      </c>
      <c r="L254" s="117">
        <f>K254+J254</f>
        <v>0</v>
      </c>
    </row>
    <row r="255" spans="1:12" ht="13.5" customHeight="1" x14ac:dyDescent="0.2">
      <c r="A255" s="77" t="s">
        <v>404</v>
      </c>
      <c r="B255" s="68"/>
      <c r="C255" s="126"/>
      <c r="D255" s="68"/>
      <c r="E255" s="126"/>
      <c r="F255" s="249"/>
      <c r="G255" s="119">
        <v>2</v>
      </c>
      <c r="H255" s="116"/>
      <c r="I255" s="116"/>
      <c r="J255" s="117">
        <f>IF(H255=" ",0,(IF(I255=" ",0,G255*H255*I255)))</f>
        <v>0</v>
      </c>
      <c r="K255" s="117">
        <f t="shared" si="75"/>
        <v>0</v>
      </c>
      <c r="L255" s="117">
        <f>K255+J255</f>
        <v>0</v>
      </c>
    </row>
    <row r="256" spans="1:12" ht="13.5" customHeight="1" x14ac:dyDescent="0.2">
      <c r="C256" s="90"/>
      <c r="E256" s="90"/>
      <c r="F256" s="246"/>
      <c r="G256" s="58"/>
      <c r="H256" s="63"/>
      <c r="I256" s="63"/>
      <c r="J256" s="64"/>
      <c r="K256" s="64"/>
      <c r="L256" s="64"/>
    </row>
    <row r="257" spans="1:12" ht="13.5" customHeight="1" x14ac:dyDescent="0.25">
      <c r="A257" s="383" t="s">
        <v>197</v>
      </c>
      <c r="B257" s="383"/>
      <c r="F257" s="269"/>
      <c r="G257" s="250"/>
      <c r="H257" s="63"/>
      <c r="I257" s="63"/>
      <c r="J257" s="133"/>
      <c r="K257" s="133"/>
      <c r="L257" s="133"/>
    </row>
    <row r="258" spans="1:12" x14ac:dyDescent="0.2">
      <c r="A258" s="69" t="s">
        <v>199</v>
      </c>
      <c r="F258" s="269"/>
      <c r="G258" s="250"/>
      <c r="H258" s="63"/>
      <c r="I258" s="63"/>
      <c r="J258" s="133"/>
      <c r="K258" s="133"/>
      <c r="L258" s="133"/>
    </row>
    <row r="259" spans="1:12" ht="14.25" x14ac:dyDescent="0.2">
      <c r="A259" s="77" t="s">
        <v>216</v>
      </c>
      <c r="B259" s="68"/>
      <c r="C259" s="68"/>
      <c r="D259" s="68"/>
      <c r="E259" s="68" t="s">
        <v>198</v>
      </c>
      <c r="F259" s="225"/>
      <c r="G259" s="267">
        <v>10</v>
      </c>
      <c r="H259" s="116"/>
      <c r="I259" s="116"/>
      <c r="J259" s="117">
        <f t="shared" ref="J259:J265" si="76">IF(H259=" ",0,(IF(I259=" ",0,G259*H259*I259)))</f>
        <v>0</v>
      </c>
      <c r="K259" s="117">
        <f t="shared" ref="K259:K273" si="77">0.22*J259</f>
        <v>0</v>
      </c>
      <c r="L259" s="117">
        <f>K259+J259</f>
        <v>0</v>
      </c>
    </row>
    <row r="260" spans="1:12" ht="14.25" x14ac:dyDescent="0.2">
      <c r="A260" s="77" t="s">
        <v>216</v>
      </c>
      <c r="B260" s="68"/>
      <c r="C260" s="68"/>
      <c r="D260" s="68"/>
      <c r="E260" s="68" t="s">
        <v>200</v>
      </c>
      <c r="F260" s="225"/>
      <c r="G260" s="267">
        <v>7</v>
      </c>
      <c r="H260" s="116"/>
      <c r="I260" s="116"/>
      <c r="J260" s="117">
        <f t="shared" si="76"/>
        <v>0</v>
      </c>
      <c r="K260" s="117">
        <f t="shared" si="77"/>
        <v>0</v>
      </c>
      <c r="L260" s="117">
        <f t="shared" ref="L260:L265" si="78">K260+J260</f>
        <v>0</v>
      </c>
    </row>
    <row r="261" spans="1:12" ht="14.25" x14ac:dyDescent="0.2">
      <c r="A261" s="251" t="s">
        <v>218</v>
      </c>
      <c r="E261" s="50" t="s">
        <v>198</v>
      </c>
      <c r="F261" s="226"/>
      <c r="G261" s="267">
        <v>10</v>
      </c>
      <c r="H261" s="116"/>
      <c r="I261" s="116"/>
      <c r="J261" s="117">
        <f t="shared" si="76"/>
        <v>0</v>
      </c>
      <c r="K261" s="117">
        <f t="shared" si="77"/>
        <v>0</v>
      </c>
      <c r="L261" s="117">
        <f t="shared" si="78"/>
        <v>0</v>
      </c>
    </row>
    <row r="262" spans="1:12" ht="14.25" x14ac:dyDescent="0.2">
      <c r="A262" s="77" t="s">
        <v>218</v>
      </c>
      <c r="B262" s="68"/>
      <c r="C262" s="68"/>
      <c r="D262" s="68"/>
      <c r="E262" s="68" t="s">
        <v>200</v>
      </c>
      <c r="F262" s="225"/>
      <c r="G262" s="267">
        <v>7</v>
      </c>
      <c r="H262" s="116"/>
      <c r="I262" s="116"/>
      <c r="J262" s="117">
        <f t="shared" si="76"/>
        <v>0</v>
      </c>
      <c r="K262" s="117">
        <f t="shared" si="77"/>
        <v>0</v>
      </c>
      <c r="L262" s="117">
        <f t="shared" si="78"/>
        <v>0</v>
      </c>
    </row>
    <row r="263" spans="1:12" ht="14.25" x14ac:dyDescent="0.2">
      <c r="A263" s="77" t="s">
        <v>217</v>
      </c>
      <c r="B263" s="68"/>
      <c r="C263" s="68"/>
      <c r="D263" s="68"/>
      <c r="E263" s="68" t="s">
        <v>201</v>
      </c>
      <c r="F263" s="236"/>
      <c r="G263" s="119">
        <v>4</v>
      </c>
      <c r="H263" s="116"/>
      <c r="I263" s="116"/>
      <c r="J263" s="117">
        <f t="shared" si="76"/>
        <v>0</v>
      </c>
      <c r="K263" s="117">
        <f t="shared" si="77"/>
        <v>0</v>
      </c>
      <c r="L263" s="117">
        <f t="shared" si="78"/>
        <v>0</v>
      </c>
    </row>
    <row r="264" spans="1:12" ht="14.25" x14ac:dyDescent="0.2">
      <c r="A264" s="77" t="s">
        <v>217</v>
      </c>
      <c r="B264" s="68"/>
      <c r="C264" s="68"/>
      <c r="D264" s="68"/>
      <c r="E264" s="68" t="s">
        <v>200</v>
      </c>
      <c r="F264" s="236"/>
      <c r="G264" s="119">
        <v>2</v>
      </c>
      <c r="H264" s="116"/>
      <c r="I264" s="116"/>
      <c r="J264" s="117">
        <f t="shared" si="76"/>
        <v>0</v>
      </c>
      <c r="K264" s="117">
        <f t="shared" si="77"/>
        <v>0</v>
      </c>
      <c r="L264" s="117">
        <f t="shared" si="78"/>
        <v>0</v>
      </c>
    </row>
    <row r="265" spans="1:12" ht="14.25" x14ac:dyDescent="0.2">
      <c r="A265" s="77" t="s">
        <v>219</v>
      </c>
      <c r="B265" s="68"/>
      <c r="C265" s="68"/>
      <c r="D265" s="68"/>
      <c r="E265" s="68" t="s">
        <v>202</v>
      </c>
      <c r="F265" s="225"/>
      <c r="G265" s="119">
        <v>4</v>
      </c>
      <c r="H265" s="116"/>
      <c r="I265" s="116"/>
      <c r="J265" s="117">
        <f t="shared" si="76"/>
        <v>0</v>
      </c>
      <c r="K265" s="117">
        <f t="shared" si="77"/>
        <v>0</v>
      </c>
      <c r="L265" s="117">
        <f t="shared" si="78"/>
        <v>0</v>
      </c>
    </row>
    <row r="266" spans="1:12" ht="14.25" x14ac:dyDescent="0.2">
      <c r="A266" s="77" t="s">
        <v>272</v>
      </c>
      <c r="B266" s="68"/>
      <c r="C266" s="68"/>
      <c r="D266" s="68"/>
      <c r="E266" s="68" t="s">
        <v>273</v>
      </c>
      <c r="F266" s="236"/>
      <c r="G266" s="119">
        <v>4</v>
      </c>
      <c r="H266" s="116"/>
      <c r="I266" s="116"/>
      <c r="J266" s="117">
        <f>IF(H266=" ",0,(IF(I266=" ",0,G266*H266*I266)))</f>
        <v>0</v>
      </c>
      <c r="K266" s="117">
        <f t="shared" si="77"/>
        <v>0</v>
      </c>
      <c r="L266" s="117">
        <f>K266+J266</f>
        <v>0</v>
      </c>
    </row>
    <row r="267" spans="1:12" ht="14.25" x14ac:dyDescent="0.2">
      <c r="A267" s="77" t="s">
        <v>272</v>
      </c>
      <c r="B267" s="68"/>
      <c r="C267" s="68"/>
      <c r="D267" s="68"/>
      <c r="E267" s="68" t="s">
        <v>274</v>
      </c>
      <c r="F267" s="236"/>
      <c r="G267" s="119">
        <v>4</v>
      </c>
      <c r="H267" s="116"/>
      <c r="I267" s="116"/>
      <c r="J267" s="117">
        <f t="shared" ref="J267:J273" si="79">IF(H267=" ",0,(IF(I267=" ",0,G267*H267*I267)))</f>
        <v>0</v>
      </c>
      <c r="K267" s="117">
        <f t="shared" si="77"/>
        <v>0</v>
      </c>
      <c r="L267" s="117">
        <f>K267+J267</f>
        <v>0</v>
      </c>
    </row>
    <row r="268" spans="1:12" ht="14.25" x14ac:dyDescent="0.2">
      <c r="A268" s="77" t="s">
        <v>272</v>
      </c>
      <c r="B268" s="68"/>
      <c r="C268" s="68"/>
      <c r="D268" s="68"/>
      <c r="E268" s="68" t="s">
        <v>200</v>
      </c>
      <c r="F268" s="236"/>
      <c r="G268" s="119">
        <v>3</v>
      </c>
      <c r="H268" s="116"/>
      <c r="I268" s="116"/>
      <c r="J268" s="117">
        <f t="shared" si="79"/>
        <v>0</v>
      </c>
      <c r="K268" s="117">
        <f t="shared" si="77"/>
        <v>0</v>
      </c>
      <c r="L268" s="117">
        <f t="shared" ref="L268:L273" si="80">K268+J268</f>
        <v>0</v>
      </c>
    </row>
    <row r="269" spans="1:12" ht="14.25" x14ac:dyDescent="0.2">
      <c r="A269" s="251" t="s">
        <v>220</v>
      </c>
      <c r="E269" s="50" t="s">
        <v>203</v>
      </c>
      <c r="F269" s="226"/>
      <c r="G269" s="119">
        <v>2</v>
      </c>
      <c r="H269" s="116"/>
      <c r="I269" s="116"/>
      <c r="J269" s="117">
        <f t="shared" si="79"/>
        <v>0</v>
      </c>
      <c r="K269" s="117">
        <f t="shared" si="77"/>
        <v>0</v>
      </c>
      <c r="L269" s="117">
        <f t="shared" si="80"/>
        <v>0</v>
      </c>
    </row>
    <row r="270" spans="1:12" ht="14.25" x14ac:dyDescent="0.2">
      <c r="A270" s="77" t="s">
        <v>221</v>
      </c>
      <c r="B270" s="68"/>
      <c r="C270" s="68"/>
      <c r="D270" s="68"/>
      <c r="E270" s="68" t="s">
        <v>198</v>
      </c>
      <c r="F270" s="236"/>
      <c r="G270" s="119">
        <v>2</v>
      </c>
      <c r="H270" s="116"/>
      <c r="I270" s="116"/>
      <c r="J270" s="117">
        <f t="shared" si="79"/>
        <v>0</v>
      </c>
      <c r="K270" s="117">
        <f t="shared" si="77"/>
        <v>0</v>
      </c>
      <c r="L270" s="117">
        <f t="shared" si="80"/>
        <v>0</v>
      </c>
    </row>
    <row r="271" spans="1:12" ht="14.25" x14ac:dyDescent="0.2">
      <c r="A271" s="77" t="s">
        <v>221</v>
      </c>
      <c r="B271" s="67"/>
      <c r="C271" s="68"/>
      <c r="D271" s="68"/>
      <c r="E271" s="68" t="s">
        <v>200</v>
      </c>
      <c r="F271" s="254"/>
      <c r="G271" s="118">
        <v>2</v>
      </c>
      <c r="H271" s="116"/>
      <c r="I271" s="116"/>
      <c r="J271" s="117">
        <f t="shared" si="79"/>
        <v>0</v>
      </c>
      <c r="K271" s="117">
        <f t="shared" si="77"/>
        <v>0</v>
      </c>
      <c r="L271" s="117">
        <f t="shared" si="80"/>
        <v>0</v>
      </c>
    </row>
    <row r="272" spans="1:12" x14ac:dyDescent="0.2">
      <c r="A272" s="77" t="s">
        <v>204</v>
      </c>
      <c r="E272" s="50" t="s">
        <v>200</v>
      </c>
      <c r="F272" s="226"/>
      <c r="G272" s="119">
        <v>2</v>
      </c>
      <c r="H272" s="116"/>
      <c r="I272" s="116"/>
      <c r="J272" s="117">
        <f t="shared" si="79"/>
        <v>0</v>
      </c>
      <c r="K272" s="117">
        <f t="shared" si="77"/>
        <v>0</v>
      </c>
      <c r="L272" s="117">
        <f t="shared" si="80"/>
        <v>0</v>
      </c>
    </row>
    <row r="273" spans="1:12" x14ac:dyDescent="0.2">
      <c r="A273" s="77" t="s">
        <v>205</v>
      </c>
      <c r="B273" s="68"/>
      <c r="C273" s="68"/>
      <c r="D273" s="68"/>
      <c r="E273" s="68" t="s">
        <v>200</v>
      </c>
      <c r="F273" s="225"/>
      <c r="G273" s="119">
        <v>2</v>
      </c>
      <c r="H273" s="116"/>
      <c r="I273" s="116"/>
      <c r="J273" s="117">
        <f t="shared" si="79"/>
        <v>0</v>
      </c>
      <c r="K273" s="117">
        <f t="shared" si="77"/>
        <v>0</v>
      </c>
      <c r="L273" s="117">
        <f t="shared" si="80"/>
        <v>0</v>
      </c>
    </row>
    <row r="274" spans="1:12" x14ac:dyDescent="0.2">
      <c r="G274" s="62"/>
      <c r="H274" s="63"/>
      <c r="I274" s="63"/>
      <c r="J274" s="133"/>
      <c r="K274" s="133"/>
      <c r="L274" s="133"/>
    </row>
    <row r="275" spans="1:12" x14ac:dyDescent="0.2">
      <c r="A275" s="69" t="s">
        <v>206</v>
      </c>
      <c r="F275" s="226"/>
      <c r="G275" s="60"/>
      <c r="H275" s="63"/>
      <c r="I275" s="63"/>
      <c r="J275" s="133"/>
      <c r="K275" s="133"/>
      <c r="L275" s="133"/>
    </row>
    <row r="276" spans="1:12" ht="14.25" x14ac:dyDescent="0.2">
      <c r="A276" s="77" t="s">
        <v>222</v>
      </c>
      <c r="B276" s="68"/>
      <c r="C276" s="68"/>
      <c r="D276" s="68"/>
      <c r="E276" s="68" t="s">
        <v>207</v>
      </c>
      <c r="F276" s="225"/>
      <c r="G276" s="118">
        <v>4</v>
      </c>
      <c r="H276" s="116"/>
      <c r="I276" s="116"/>
      <c r="J276" s="117">
        <f>IF(H276=" ",0,(IF(I276=" ",0,G276*H276*I276)))</f>
        <v>0</v>
      </c>
      <c r="K276" s="117">
        <f>0.22*J276</f>
        <v>0</v>
      </c>
      <c r="L276" s="117">
        <f>K276+J276</f>
        <v>0</v>
      </c>
    </row>
    <row r="277" spans="1:12" ht="14.25" x14ac:dyDescent="0.2">
      <c r="A277" s="77" t="s">
        <v>222</v>
      </c>
      <c r="B277" s="68"/>
      <c r="C277" s="68"/>
      <c r="D277" s="68"/>
      <c r="E277" s="68" t="s">
        <v>201</v>
      </c>
      <c r="F277" s="225"/>
      <c r="G277" s="118">
        <v>3</v>
      </c>
      <c r="H277" s="116"/>
      <c r="I277" s="116"/>
      <c r="J277" s="117">
        <f>IF(H277=" ",0,(IF(I277=" ",0,G277*H277*I277)))</f>
        <v>0</v>
      </c>
      <c r="K277" s="117">
        <f>0.22*J277</f>
        <v>0</v>
      </c>
      <c r="L277" s="117">
        <f>K277+J277</f>
        <v>0</v>
      </c>
    </row>
    <row r="278" spans="1:12" x14ac:dyDescent="0.2">
      <c r="F278" s="226"/>
      <c r="G278" s="58"/>
      <c r="H278" s="63"/>
      <c r="I278" s="63"/>
      <c r="J278" s="133"/>
      <c r="K278" s="133"/>
      <c r="L278" s="133"/>
    </row>
    <row r="279" spans="1:12" x14ac:dyDescent="0.2">
      <c r="A279" s="69" t="s">
        <v>208</v>
      </c>
      <c r="G279" s="60"/>
      <c r="H279" s="63"/>
      <c r="I279" s="63"/>
      <c r="J279" s="133"/>
      <c r="K279" s="133"/>
      <c r="L279" s="133"/>
    </row>
    <row r="280" spans="1:12" x14ac:dyDescent="0.2">
      <c r="A280" s="77" t="s">
        <v>209</v>
      </c>
      <c r="B280" s="68"/>
      <c r="C280" s="68"/>
      <c r="D280" s="68"/>
      <c r="E280" s="68"/>
      <c r="F280" s="225"/>
      <c r="G280" s="118">
        <v>6</v>
      </c>
      <c r="H280" s="116"/>
      <c r="I280" s="116"/>
      <c r="J280" s="117">
        <f>IF(H280=" ",0,(IF(I280=" ",0,G280*H280*I280)))</f>
        <v>0</v>
      </c>
      <c r="K280" s="117">
        <f>0.22*J280</f>
        <v>0</v>
      </c>
      <c r="L280" s="117">
        <f>K280+J280</f>
        <v>0</v>
      </c>
    </row>
    <row r="281" spans="1:12" ht="14.25" x14ac:dyDescent="0.2">
      <c r="A281" s="88"/>
      <c r="G281" s="60"/>
      <c r="H281" s="63"/>
      <c r="I281" s="63"/>
      <c r="J281" s="133"/>
      <c r="K281" s="133"/>
      <c r="L281" s="133"/>
    </row>
    <row r="282" spans="1:12" ht="15" x14ac:dyDescent="0.25">
      <c r="A282" s="69" t="s">
        <v>210</v>
      </c>
      <c r="B282" s="87"/>
      <c r="G282" s="60"/>
      <c r="H282" s="63"/>
      <c r="I282" s="63"/>
      <c r="J282" s="133"/>
      <c r="K282" s="133"/>
      <c r="L282" s="133"/>
    </row>
    <row r="283" spans="1:12" x14ac:dyDescent="0.2">
      <c r="A283" s="77" t="s">
        <v>692</v>
      </c>
      <c r="B283" s="68"/>
      <c r="C283" s="68"/>
      <c r="D283" s="68"/>
      <c r="E283" s="134"/>
      <c r="F283" s="236"/>
      <c r="G283" s="118">
        <v>2</v>
      </c>
      <c r="H283" s="116"/>
      <c r="I283" s="116"/>
      <c r="J283" s="117">
        <f t="shared" ref="J283:J288" si="81">IF(H283=" ",0,(IF(I283=" ",0,G283*H283*I283)))</f>
        <v>0</v>
      </c>
      <c r="K283" s="117">
        <f t="shared" ref="K283:K288" si="82">0.22*J283</f>
        <v>0</v>
      </c>
      <c r="L283" s="117">
        <f t="shared" ref="L283:L288" si="83">K283+J283</f>
        <v>0</v>
      </c>
    </row>
    <row r="284" spans="1:12" x14ac:dyDescent="0.2">
      <c r="A284" s="77" t="s">
        <v>691</v>
      </c>
      <c r="B284" s="68"/>
      <c r="C284" s="68"/>
      <c r="D284" s="68"/>
      <c r="E284" s="134"/>
      <c r="F284" s="236"/>
      <c r="G284" s="118">
        <v>3</v>
      </c>
      <c r="H284" s="116"/>
      <c r="I284" s="116"/>
      <c r="J284" s="117">
        <f t="shared" si="81"/>
        <v>0</v>
      </c>
      <c r="K284" s="117">
        <f t="shared" si="82"/>
        <v>0</v>
      </c>
      <c r="L284" s="117">
        <f t="shared" si="83"/>
        <v>0</v>
      </c>
    </row>
    <row r="285" spans="1:12" x14ac:dyDescent="0.2">
      <c r="A285" s="77" t="s">
        <v>228</v>
      </c>
      <c r="B285" s="68"/>
      <c r="C285" s="68"/>
      <c r="D285" s="68"/>
      <c r="E285" s="134"/>
      <c r="F285" s="236"/>
      <c r="G285" s="119">
        <v>5</v>
      </c>
      <c r="H285" s="116"/>
      <c r="I285" s="116"/>
      <c r="J285" s="117">
        <f t="shared" si="81"/>
        <v>0</v>
      </c>
      <c r="K285" s="117">
        <f t="shared" si="82"/>
        <v>0</v>
      </c>
      <c r="L285" s="117">
        <f t="shared" si="83"/>
        <v>0</v>
      </c>
    </row>
    <row r="286" spans="1:12" x14ac:dyDescent="0.2">
      <c r="A286" s="77" t="s">
        <v>226</v>
      </c>
      <c r="B286" s="68"/>
      <c r="C286" s="68"/>
      <c r="D286" s="68"/>
      <c r="E286" s="134"/>
      <c r="F286" s="236"/>
      <c r="G286" s="119">
        <v>10</v>
      </c>
      <c r="H286" s="116"/>
      <c r="I286" s="116"/>
      <c r="J286" s="117">
        <f t="shared" si="81"/>
        <v>0</v>
      </c>
      <c r="K286" s="117">
        <f t="shared" si="82"/>
        <v>0</v>
      </c>
      <c r="L286" s="117">
        <f t="shared" si="83"/>
        <v>0</v>
      </c>
    </row>
    <row r="287" spans="1:12" x14ac:dyDescent="0.2">
      <c r="A287" s="77" t="s">
        <v>227</v>
      </c>
      <c r="B287" s="68"/>
      <c r="C287" s="68"/>
      <c r="D287" s="68"/>
      <c r="E287" s="134"/>
      <c r="F287" s="236"/>
      <c r="G287" s="119">
        <v>16</v>
      </c>
      <c r="H287" s="116"/>
      <c r="I287" s="116"/>
      <c r="J287" s="117">
        <f t="shared" si="81"/>
        <v>0</v>
      </c>
      <c r="K287" s="117">
        <f t="shared" si="82"/>
        <v>0</v>
      </c>
      <c r="L287" s="117">
        <f t="shared" si="83"/>
        <v>0</v>
      </c>
    </row>
    <row r="288" spans="1:12" x14ac:dyDescent="0.2">
      <c r="A288" s="77" t="s">
        <v>406</v>
      </c>
      <c r="B288" s="68"/>
      <c r="C288" s="68"/>
      <c r="D288" s="68"/>
      <c r="E288" s="68"/>
      <c r="F288" s="236"/>
      <c r="G288" s="119">
        <v>32</v>
      </c>
      <c r="H288" s="116"/>
      <c r="I288" s="116"/>
      <c r="J288" s="117">
        <f t="shared" si="81"/>
        <v>0</v>
      </c>
      <c r="K288" s="117">
        <f t="shared" si="82"/>
        <v>0</v>
      </c>
      <c r="L288" s="117">
        <f t="shared" si="83"/>
        <v>0</v>
      </c>
    </row>
    <row r="289" spans="1:12" x14ac:dyDescent="0.2">
      <c r="F289" s="246"/>
      <c r="G289" s="58"/>
      <c r="H289" s="63"/>
      <c r="I289" s="63"/>
      <c r="J289" s="64"/>
      <c r="K289" s="64"/>
      <c r="L289" s="64"/>
    </row>
    <row r="290" spans="1:12" x14ac:dyDescent="0.2">
      <c r="A290" s="69" t="s">
        <v>479</v>
      </c>
      <c r="G290" s="60"/>
      <c r="H290" s="63"/>
      <c r="I290" s="63"/>
      <c r="J290" s="133"/>
      <c r="K290" s="133"/>
      <c r="L290" s="133"/>
    </row>
    <row r="291" spans="1:12" x14ac:dyDescent="0.2">
      <c r="A291" s="77" t="s">
        <v>480</v>
      </c>
      <c r="B291" s="68"/>
      <c r="C291" s="68"/>
      <c r="D291" s="68"/>
      <c r="E291" s="68"/>
      <c r="F291" s="236"/>
      <c r="G291" s="118">
        <v>420</v>
      </c>
      <c r="H291" s="116"/>
      <c r="I291" s="116"/>
      <c r="J291" s="117">
        <f>IF(H291=" ",0,(IF(I291=" ",0,G291*H291*I291)))</f>
        <v>0</v>
      </c>
      <c r="K291" s="117">
        <f>0.22*J291</f>
        <v>0</v>
      </c>
      <c r="L291" s="117">
        <f>K291+J291</f>
        <v>0</v>
      </c>
    </row>
    <row r="292" spans="1:12" x14ac:dyDescent="0.2">
      <c r="F292" s="246"/>
      <c r="G292" s="58"/>
      <c r="H292" s="63"/>
      <c r="I292" s="63"/>
      <c r="J292" s="64"/>
      <c r="K292" s="64"/>
      <c r="L292" s="64"/>
    </row>
    <row r="293" spans="1:12" x14ac:dyDescent="0.2">
      <c r="A293" s="179" t="s">
        <v>623</v>
      </c>
      <c r="B293" s="178"/>
      <c r="F293" s="246"/>
      <c r="G293" s="58"/>
      <c r="H293" s="63"/>
      <c r="I293" s="63"/>
      <c r="J293" s="64"/>
      <c r="K293" s="64"/>
      <c r="L293" s="64"/>
    </row>
    <row r="294" spans="1:12" x14ac:dyDescent="0.2">
      <c r="A294" s="183" t="s">
        <v>624</v>
      </c>
      <c r="B294" s="184"/>
      <c r="C294" s="68"/>
      <c r="D294" s="68"/>
      <c r="E294" s="68"/>
      <c r="F294" s="249"/>
      <c r="G294" s="118">
        <v>18</v>
      </c>
      <c r="H294" s="116"/>
      <c r="I294" s="116"/>
      <c r="J294" s="117">
        <f t="shared" ref="J294:J296" si="84">IF(H294=" ",0,(IF(I294=" ",0,G294*H294*I294)))</f>
        <v>0</v>
      </c>
      <c r="K294" s="117">
        <f t="shared" ref="K294:K296" si="85">0.22*J294</f>
        <v>0</v>
      </c>
      <c r="L294" s="197">
        <f t="shared" ref="L294:L296" si="86">J294+K294</f>
        <v>0</v>
      </c>
    </row>
    <row r="295" spans="1:12" x14ac:dyDescent="0.2">
      <c r="A295" s="183" t="s">
        <v>625</v>
      </c>
      <c r="B295" s="184"/>
      <c r="C295" s="68"/>
      <c r="D295" s="68"/>
      <c r="E295" s="68"/>
      <c r="F295" s="236"/>
      <c r="G295" s="119">
        <v>16</v>
      </c>
      <c r="H295" s="116"/>
      <c r="I295" s="116"/>
      <c r="J295" s="117">
        <f t="shared" si="84"/>
        <v>0</v>
      </c>
      <c r="K295" s="117">
        <f t="shared" si="85"/>
        <v>0</v>
      </c>
      <c r="L295" s="197">
        <f t="shared" si="86"/>
        <v>0</v>
      </c>
    </row>
    <row r="296" spans="1:12" x14ac:dyDescent="0.2">
      <c r="A296" s="183" t="s">
        <v>626</v>
      </c>
      <c r="B296" s="184"/>
      <c r="C296" s="68"/>
      <c r="D296" s="68"/>
      <c r="E296" s="68"/>
      <c r="F296" s="236"/>
      <c r="G296" s="119">
        <v>14</v>
      </c>
      <c r="H296" s="116"/>
      <c r="I296" s="116"/>
      <c r="J296" s="117">
        <f t="shared" si="84"/>
        <v>0</v>
      </c>
      <c r="K296" s="117">
        <f t="shared" si="85"/>
        <v>0</v>
      </c>
      <c r="L296" s="197">
        <f t="shared" si="86"/>
        <v>0</v>
      </c>
    </row>
    <row r="297" spans="1:12" x14ac:dyDescent="0.2">
      <c r="A297" s="77" t="s">
        <v>564</v>
      </c>
      <c r="B297" s="68"/>
      <c r="C297" s="68"/>
      <c r="D297" s="68"/>
      <c r="E297" s="68"/>
      <c r="F297" s="225"/>
      <c r="G297" s="119">
        <v>3</v>
      </c>
      <c r="H297" s="116"/>
      <c r="I297" s="116"/>
      <c r="J297" s="117">
        <f t="shared" ref="J297:J299" si="87">IF(H297=" ",0,(IF(I297=" ",0,G297*H297*I297)))</f>
        <v>0</v>
      </c>
      <c r="K297" s="129">
        <f t="shared" ref="K297:K299" si="88">0.22*J297</f>
        <v>0</v>
      </c>
      <c r="L297" s="197">
        <f t="shared" ref="L297:L299" si="89">J297+K297</f>
        <v>0</v>
      </c>
    </row>
    <row r="298" spans="1:12" x14ac:dyDescent="0.2">
      <c r="A298" s="77" t="s">
        <v>563</v>
      </c>
      <c r="B298" s="68"/>
      <c r="C298" s="68"/>
      <c r="D298" s="68" t="s">
        <v>125</v>
      </c>
      <c r="E298" s="68"/>
      <c r="F298" s="225"/>
      <c r="G298" s="119">
        <v>3</v>
      </c>
      <c r="H298" s="116"/>
      <c r="I298" s="116"/>
      <c r="J298" s="117">
        <f t="shared" si="87"/>
        <v>0</v>
      </c>
      <c r="K298" s="129">
        <f t="shared" si="88"/>
        <v>0</v>
      </c>
      <c r="L298" s="197">
        <f t="shared" si="89"/>
        <v>0</v>
      </c>
    </row>
    <row r="299" spans="1:12" x14ac:dyDescent="0.2">
      <c r="A299" s="77" t="s">
        <v>565</v>
      </c>
      <c r="B299" s="68"/>
      <c r="C299" s="68"/>
      <c r="D299" s="68" t="s">
        <v>126</v>
      </c>
      <c r="E299" s="68"/>
      <c r="F299" s="236"/>
      <c r="G299" s="118">
        <v>3</v>
      </c>
      <c r="H299" s="116"/>
      <c r="I299" s="116"/>
      <c r="J299" s="117">
        <f t="shared" si="87"/>
        <v>0</v>
      </c>
      <c r="K299" s="117">
        <f t="shared" si="88"/>
        <v>0</v>
      </c>
      <c r="L299" s="197">
        <f t="shared" si="89"/>
        <v>0</v>
      </c>
    </row>
    <row r="300" spans="1:12" ht="15" customHeight="1" thickBot="1" x14ac:dyDescent="0.25">
      <c r="F300" s="226"/>
      <c r="G300" s="58"/>
      <c r="H300" s="63"/>
      <c r="I300" s="63"/>
      <c r="J300" s="133"/>
      <c r="K300" s="133"/>
      <c r="L300" s="133"/>
    </row>
    <row r="301" spans="1:12" ht="15.75" thickBot="1" x14ac:dyDescent="0.3">
      <c r="J301" s="326" t="s">
        <v>236</v>
      </c>
      <c r="K301" s="327" t="s">
        <v>237</v>
      </c>
      <c r="L301" s="328" t="s">
        <v>113</v>
      </c>
    </row>
    <row r="302" spans="1:12" ht="16.5" thickBot="1" x14ac:dyDescent="0.3">
      <c r="A302" s="257" t="s">
        <v>405</v>
      </c>
      <c r="B302" s="264"/>
      <c r="C302" s="264"/>
      <c r="D302" s="264"/>
      <c r="E302" s="264"/>
      <c r="F302" s="264"/>
      <c r="G302" s="264"/>
      <c r="H302" s="290"/>
      <c r="I302" s="84"/>
      <c r="J302" s="291">
        <f>SUM(J6:J299)</f>
        <v>0</v>
      </c>
      <c r="K302" s="265">
        <f>SUM(K6:K299)</f>
        <v>0</v>
      </c>
      <c r="L302" s="265">
        <f>SUM(L6:L299)</f>
        <v>0</v>
      </c>
    </row>
    <row r="307" s="50" customFormat="1" x14ac:dyDescent="0.2"/>
    <row r="308" s="50" customFormat="1" x14ac:dyDescent="0.2"/>
    <row r="309" s="50" customFormat="1" x14ac:dyDescent="0.2"/>
    <row r="310" s="50" customFormat="1" x14ac:dyDescent="0.2"/>
  </sheetData>
  <sheetProtection selectLockedCells="1"/>
  <mergeCells count="38">
    <mergeCell ref="H239:H240"/>
    <mergeCell ref="I239:I240"/>
    <mergeCell ref="J239:J240"/>
    <mergeCell ref="K239:K240"/>
    <mergeCell ref="L239:L240"/>
    <mergeCell ref="I236:I238"/>
    <mergeCell ref="J236:J238"/>
    <mergeCell ref="K236:K238"/>
    <mergeCell ref="L236:L238"/>
    <mergeCell ref="I230:I233"/>
    <mergeCell ref="I234:I235"/>
    <mergeCell ref="J234:J235"/>
    <mergeCell ref="K234:K235"/>
    <mergeCell ref="L234:L235"/>
    <mergeCell ref="J230:J233"/>
    <mergeCell ref="A257:B257"/>
    <mergeCell ref="A1:L1"/>
    <mergeCell ref="A94:B94"/>
    <mergeCell ref="A124:D124"/>
    <mergeCell ref="A171:C171"/>
    <mergeCell ref="A203:D203"/>
    <mergeCell ref="A228:B228"/>
    <mergeCell ref="G230:G233"/>
    <mergeCell ref="G234:G235"/>
    <mergeCell ref="G236:G238"/>
    <mergeCell ref="G239:G240"/>
    <mergeCell ref="H230:H233"/>
    <mergeCell ref="H236:H238"/>
    <mergeCell ref="K230:K233"/>
    <mergeCell ref="L230:L233"/>
    <mergeCell ref="H234:H235"/>
    <mergeCell ref="L241:L242"/>
    <mergeCell ref="A241:F242"/>
    <mergeCell ref="G241:G242"/>
    <mergeCell ref="H241:H242"/>
    <mergeCell ref="I241:I242"/>
    <mergeCell ref="J241:J242"/>
    <mergeCell ref="K241:K242"/>
  </mergeCells>
  <phoneticPr fontId="1" type="noConversion"/>
  <pageMargins left="0.6692913385826772" right="0.74803149606299213" top="0.51181102362204722" bottom="0.39370078740157483" header="0" footer="0"/>
  <pageSetup paperSize="9" scale="77" fitToWidth="0" fitToHeight="0" orientation="landscape" horizontalDpi="4294967293" r:id="rId1"/>
  <headerFooter alignWithMargins="0"/>
  <rowBreaks count="7" manualBreakCount="7">
    <brk id="37" max="11" man="1"/>
    <brk id="92" max="11" man="1"/>
    <brk id="141" max="11" man="1"/>
    <brk id="188" max="11" man="1"/>
    <brk id="235" max="11" man="1"/>
    <brk id="274" max="11" man="1"/>
    <brk id="30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"/>
  <dimension ref="A1:P93"/>
  <sheetViews>
    <sheetView view="pageBreakPreview" zoomScaleNormal="100" zoomScaleSheetLayoutView="100" workbookViewId="0">
      <selection activeCell="O29" sqref="O29"/>
    </sheetView>
  </sheetViews>
  <sheetFormatPr defaultColWidth="9.140625" defaultRowHeight="12.75" x14ac:dyDescent="0.2"/>
  <cols>
    <col min="1" max="3" width="9.140625" style="178"/>
    <col min="4" max="4" width="13.7109375" style="185" customWidth="1"/>
    <col min="5" max="5" width="9.140625" style="178"/>
    <col min="6" max="6" width="9.28515625" style="186" customWidth="1"/>
    <col min="7" max="7" width="9.85546875" style="178" customWidth="1"/>
    <col min="8" max="8" width="9.140625" style="178"/>
    <col min="9" max="9" width="9.140625" style="181"/>
    <col min="10" max="10" width="17" style="178" customWidth="1"/>
    <col min="11" max="11" width="16.140625" style="178" customWidth="1"/>
    <col min="12" max="12" width="17.7109375" style="181" customWidth="1"/>
    <col min="13" max="16384" width="9.140625" style="178"/>
  </cols>
  <sheetData>
    <row r="1" spans="1:16" ht="21.75" customHeight="1" x14ac:dyDescent="0.25">
      <c r="A1" s="359" t="s">
        <v>242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50"/>
      <c r="N1" s="50"/>
      <c r="O1" s="50"/>
      <c r="P1" s="50"/>
    </row>
    <row r="2" spans="1:16" x14ac:dyDescent="0.2">
      <c r="A2" s="50"/>
      <c r="B2" s="50"/>
      <c r="C2" s="50"/>
      <c r="D2" s="65"/>
      <c r="E2" s="50"/>
      <c r="F2" s="222"/>
      <c r="G2" s="50"/>
      <c r="H2" s="50"/>
      <c r="I2" s="60"/>
      <c r="J2" s="50"/>
      <c r="K2" s="50"/>
      <c r="L2" s="60"/>
      <c r="M2" s="50"/>
      <c r="N2" s="50"/>
      <c r="O2" s="50"/>
      <c r="P2" s="50"/>
    </row>
    <row r="3" spans="1:16" x14ac:dyDescent="0.2">
      <c r="A3" s="69" t="s">
        <v>120</v>
      </c>
      <c r="B3" s="50"/>
      <c r="C3" s="50"/>
      <c r="D3" s="65"/>
      <c r="E3" s="50"/>
      <c r="F3" s="69" t="s">
        <v>117</v>
      </c>
      <c r="G3" s="50"/>
      <c r="H3" s="50"/>
      <c r="I3" s="60"/>
      <c r="J3" s="223" t="s">
        <v>116</v>
      </c>
      <c r="K3" s="50"/>
      <c r="L3" s="60"/>
      <c r="M3" s="50"/>
      <c r="N3" s="50"/>
      <c r="O3" s="50"/>
      <c r="P3" s="50"/>
    </row>
    <row r="4" spans="1:16" x14ac:dyDescent="0.2">
      <c r="A4" s="94">
        <f>'podatki produkcije'!B6</f>
        <v>0</v>
      </c>
      <c r="B4" s="50"/>
      <c r="C4" s="50"/>
      <c r="D4" s="65"/>
      <c r="E4" s="50"/>
      <c r="F4" s="94">
        <f>'podatki produkcije'!B8</f>
        <v>0</v>
      </c>
      <c r="G4" s="50"/>
      <c r="H4" s="50"/>
      <c r="I4" s="60"/>
      <c r="J4" s="224">
        <f>'podatki produkcije'!B10</f>
        <v>0</v>
      </c>
      <c r="K4" s="50"/>
      <c r="L4" s="60"/>
      <c r="M4" s="50"/>
      <c r="N4" s="50"/>
      <c r="O4" s="50"/>
      <c r="P4" s="50"/>
    </row>
    <row r="5" spans="1:16" x14ac:dyDescent="0.2">
      <c r="A5" s="50"/>
      <c r="B5" s="50"/>
      <c r="C5" s="50"/>
      <c r="D5" s="65"/>
      <c r="E5" s="50"/>
      <c r="F5" s="222"/>
      <c r="G5" s="50"/>
      <c r="H5" s="50"/>
      <c r="I5" s="60"/>
      <c r="J5" s="50"/>
      <c r="K5" s="50"/>
      <c r="L5" s="60"/>
      <c r="M5" s="50"/>
      <c r="N5" s="50"/>
      <c r="O5" s="50"/>
      <c r="P5" s="50"/>
    </row>
    <row r="6" spans="1:16" ht="15" x14ac:dyDescent="0.25">
      <c r="A6" s="87" t="s">
        <v>587</v>
      </c>
      <c r="B6" s="87"/>
      <c r="C6" s="87"/>
      <c r="D6" s="50"/>
      <c r="E6" s="50"/>
      <c r="F6" s="50"/>
      <c r="G6" s="324" t="s">
        <v>93</v>
      </c>
      <c r="H6" s="324" t="s">
        <v>96</v>
      </c>
      <c r="I6" s="324" t="s">
        <v>112</v>
      </c>
      <c r="J6" s="324" t="s">
        <v>97</v>
      </c>
      <c r="K6" s="324" t="s">
        <v>237</v>
      </c>
      <c r="L6" s="325" t="s">
        <v>2</v>
      </c>
      <c r="M6" s="50"/>
      <c r="N6" s="50"/>
      <c r="O6" s="50"/>
      <c r="P6" s="50"/>
    </row>
    <row r="7" spans="1:16" x14ac:dyDescent="0.2">
      <c r="A7" s="77" t="s">
        <v>617</v>
      </c>
      <c r="B7" s="68"/>
      <c r="C7" s="68"/>
      <c r="D7" s="68"/>
      <c r="E7" s="68"/>
      <c r="F7" s="236"/>
      <c r="G7" s="118">
        <v>35</v>
      </c>
      <c r="H7" s="116"/>
      <c r="I7" s="116"/>
      <c r="J7" s="117">
        <f t="shared" ref="J7:J18" si="0">IF(H7=" ",0,(IF(I7=" ",0,G7*H7*I7)))</f>
        <v>0</v>
      </c>
      <c r="K7" s="129">
        <f t="shared" ref="K7:K18" si="1">0.22*J7</f>
        <v>0</v>
      </c>
      <c r="L7" s="197">
        <f t="shared" ref="L7:L18" si="2">J7+K7</f>
        <v>0</v>
      </c>
      <c r="M7" s="50"/>
      <c r="N7" s="50"/>
      <c r="O7" s="50"/>
      <c r="P7" s="50"/>
    </row>
    <row r="8" spans="1:16" x14ac:dyDescent="0.2">
      <c r="A8" s="77" t="s">
        <v>621</v>
      </c>
      <c r="B8" s="68"/>
      <c r="C8" s="68"/>
      <c r="D8" s="68"/>
      <c r="E8" s="68"/>
      <c r="F8" s="236"/>
      <c r="G8" s="118">
        <v>250</v>
      </c>
      <c r="H8" s="116"/>
      <c r="I8" s="116"/>
      <c r="J8" s="117">
        <f t="shared" ref="J8" si="3">IF(H8=" ",0,(IF(I8=" ",0,G8*H8*I8)))</f>
        <v>0</v>
      </c>
      <c r="K8" s="129">
        <f t="shared" ref="K8" si="4">0.22*J8</f>
        <v>0</v>
      </c>
      <c r="L8" s="197">
        <f t="shared" ref="L8" si="5">J8+K8</f>
        <v>0</v>
      </c>
      <c r="M8" s="50"/>
      <c r="N8" s="50"/>
      <c r="O8" s="50"/>
      <c r="P8" s="50"/>
    </row>
    <row r="9" spans="1:16" x14ac:dyDescent="0.2">
      <c r="A9" s="77" t="s">
        <v>645</v>
      </c>
      <c r="B9" s="68"/>
      <c r="C9" s="68"/>
      <c r="D9" s="68"/>
      <c r="E9" s="68"/>
      <c r="F9" s="68"/>
      <c r="G9" s="267">
        <v>30</v>
      </c>
      <c r="H9" s="116"/>
      <c r="I9" s="116"/>
      <c r="J9" s="117">
        <f>IF(H9=" ",0,(IF(I9=" ",0,G9*H9*I9)))</f>
        <v>0</v>
      </c>
      <c r="K9" s="117">
        <f>0.22*J9</f>
        <v>0</v>
      </c>
      <c r="L9" s="197">
        <f>J9+K9</f>
        <v>0</v>
      </c>
      <c r="M9" s="50"/>
      <c r="N9" s="50"/>
      <c r="O9" s="50"/>
      <c r="P9" s="50"/>
    </row>
    <row r="10" spans="1:16" x14ac:dyDescent="0.2">
      <c r="A10" s="77" t="s">
        <v>646</v>
      </c>
      <c r="B10" s="68"/>
      <c r="C10" s="68"/>
      <c r="D10" s="68"/>
      <c r="E10" s="68"/>
      <c r="F10" s="68"/>
      <c r="G10" s="267">
        <v>35</v>
      </c>
      <c r="H10" s="116"/>
      <c r="I10" s="116"/>
      <c r="J10" s="117">
        <f>IF(H10=" ",0,(IF(I10=" ",0,G10*H10*I10)))</f>
        <v>0</v>
      </c>
      <c r="K10" s="117">
        <f>0.22*J10</f>
        <v>0</v>
      </c>
      <c r="L10" s="197">
        <f>J10+K10</f>
        <v>0</v>
      </c>
      <c r="M10" s="50"/>
      <c r="N10" s="50"/>
      <c r="O10" s="50"/>
      <c r="P10" s="50"/>
    </row>
    <row r="11" spans="1:16" x14ac:dyDescent="0.2">
      <c r="A11" s="77" t="s">
        <v>725</v>
      </c>
      <c r="B11" s="68"/>
      <c r="C11" s="68"/>
      <c r="D11" s="68"/>
      <c r="E11" s="115"/>
      <c r="F11" s="225"/>
      <c r="G11" s="118">
        <v>300</v>
      </c>
      <c r="H11" s="116"/>
      <c r="I11" s="116"/>
      <c r="J11" s="117"/>
      <c r="K11" s="129"/>
      <c r="L11" s="197"/>
      <c r="M11" s="50"/>
      <c r="N11" s="50"/>
      <c r="O11" s="50"/>
      <c r="P11" s="50"/>
    </row>
    <row r="12" spans="1:16" x14ac:dyDescent="0.2">
      <c r="A12" s="121" t="s">
        <v>561</v>
      </c>
      <c r="B12" s="67"/>
      <c r="C12" s="67"/>
      <c r="D12" s="67"/>
      <c r="E12" s="67"/>
      <c r="F12" s="254"/>
      <c r="G12" s="119">
        <v>42</v>
      </c>
      <c r="H12" s="116"/>
      <c r="I12" s="116"/>
      <c r="J12" s="117">
        <f>IF(H12=" ",0,(IF(I12=" ",0,G12*H12*I12)))</f>
        <v>0</v>
      </c>
      <c r="K12" s="129">
        <f>0.22*J12</f>
        <v>0</v>
      </c>
      <c r="L12" s="197">
        <f>J12+K12</f>
        <v>0</v>
      </c>
      <c r="M12" s="50"/>
      <c r="N12" s="50"/>
      <c r="O12" s="50"/>
      <c r="P12" s="50"/>
    </row>
    <row r="13" spans="1:16" x14ac:dyDescent="0.2">
      <c r="A13" s="77" t="s">
        <v>554</v>
      </c>
      <c r="B13" s="68"/>
      <c r="C13" s="68"/>
      <c r="D13" s="68"/>
      <c r="E13" s="68"/>
      <c r="F13" s="236"/>
      <c r="G13" s="118">
        <v>155</v>
      </c>
      <c r="H13" s="116"/>
      <c r="I13" s="116"/>
      <c r="J13" s="117">
        <f t="shared" si="0"/>
        <v>0</v>
      </c>
      <c r="K13" s="129">
        <f t="shared" si="1"/>
        <v>0</v>
      </c>
      <c r="L13" s="197">
        <f t="shared" si="2"/>
        <v>0</v>
      </c>
      <c r="M13" s="50"/>
      <c r="N13" s="50"/>
      <c r="O13" s="50"/>
      <c r="P13" s="50"/>
    </row>
    <row r="14" spans="1:16" x14ac:dyDescent="0.2">
      <c r="A14" s="77" t="s">
        <v>618</v>
      </c>
      <c r="B14" s="68"/>
      <c r="C14" s="68"/>
      <c r="D14" s="68"/>
      <c r="E14" s="68"/>
      <c r="F14" s="236"/>
      <c r="G14" s="118">
        <v>22</v>
      </c>
      <c r="H14" s="116"/>
      <c r="I14" s="116"/>
      <c r="J14" s="117">
        <f t="shared" si="0"/>
        <v>0</v>
      </c>
      <c r="K14" s="129">
        <f t="shared" si="1"/>
        <v>0</v>
      </c>
      <c r="L14" s="197">
        <f t="shared" si="2"/>
        <v>0</v>
      </c>
      <c r="M14" s="50"/>
      <c r="N14" s="50"/>
      <c r="O14" s="50"/>
      <c r="P14" s="50"/>
    </row>
    <row r="15" spans="1:16" x14ac:dyDescent="0.2">
      <c r="A15" s="77" t="s">
        <v>619</v>
      </c>
      <c r="B15" s="68"/>
      <c r="C15" s="68"/>
      <c r="D15" s="68"/>
      <c r="E15" s="68"/>
      <c r="F15" s="236"/>
      <c r="G15" s="118">
        <v>85</v>
      </c>
      <c r="H15" s="116"/>
      <c r="I15" s="116"/>
      <c r="J15" s="117">
        <f t="shared" si="0"/>
        <v>0</v>
      </c>
      <c r="K15" s="129">
        <f t="shared" si="1"/>
        <v>0</v>
      </c>
      <c r="L15" s="197">
        <f t="shared" si="2"/>
        <v>0</v>
      </c>
      <c r="M15" s="50"/>
      <c r="N15" s="50"/>
      <c r="O15" s="50"/>
      <c r="P15" s="50"/>
    </row>
    <row r="16" spans="1:16" x14ac:dyDescent="0.2">
      <c r="A16" s="77" t="s">
        <v>647</v>
      </c>
      <c r="B16" s="68"/>
      <c r="C16" s="68"/>
      <c r="D16" s="68"/>
      <c r="E16" s="68"/>
      <c r="F16" s="236"/>
      <c r="G16" s="118">
        <v>36</v>
      </c>
      <c r="H16" s="116"/>
      <c r="I16" s="116"/>
      <c r="J16" s="117">
        <f>IF(H16=" ",0,(IF(I16=" ",0,G16*H16*I16)))</f>
        <v>0</v>
      </c>
      <c r="K16" s="129">
        <f>0.22*J16</f>
        <v>0</v>
      </c>
      <c r="L16" s="197">
        <f>J16+K16</f>
        <v>0</v>
      </c>
      <c r="M16" s="50"/>
      <c r="N16" s="50"/>
      <c r="O16" s="50"/>
      <c r="P16" s="50"/>
    </row>
    <row r="17" spans="1:16" x14ac:dyDescent="0.2">
      <c r="A17" s="77" t="s">
        <v>560</v>
      </c>
      <c r="B17" s="68"/>
      <c r="C17" s="68"/>
      <c r="D17" s="68"/>
      <c r="E17" s="68"/>
      <c r="F17" s="236"/>
      <c r="G17" s="119">
        <v>12</v>
      </c>
      <c r="H17" s="116"/>
      <c r="I17" s="116"/>
      <c r="J17" s="117">
        <f>IF(H17=" ",0,(IF(I17=" ",0,G17*H17*I17)))</f>
        <v>0</v>
      </c>
      <c r="K17" s="129">
        <f>0.22*J17</f>
        <v>0</v>
      </c>
      <c r="L17" s="197">
        <f>J17+K17</f>
        <v>0</v>
      </c>
      <c r="M17" s="50"/>
      <c r="N17" s="50"/>
      <c r="O17" s="50"/>
      <c r="P17" s="50"/>
    </row>
    <row r="18" spans="1:16" x14ac:dyDescent="0.2">
      <c r="A18" s="77" t="s">
        <v>555</v>
      </c>
      <c r="B18" s="68"/>
      <c r="C18" s="68"/>
      <c r="D18" s="68"/>
      <c r="E18" s="68"/>
      <c r="F18" s="236"/>
      <c r="G18" s="118">
        <v>360</v>
      </c>
      <c r="H18" s="116"/>
      <c r="I18" s="116"/>
      <c r="J18" s="117">
        <f t="shared" si="0"/>
        <v>0</v>
      </c>
      <c r="K18" s="129">
        <f t="shared" si="1"/>
        <v>0</v>
      </c>
      <c r="L18" s="197">
        <f t="shared" si="2"/>
        <v>0</v>
      </c>
      <c r="M18" s="50"/>
      <c r="N18" s="50"/>
      <c r="O18" s="50"/>
      <c r="P18" s="50"/>
    </row>
    <row r="19" spans="1:16" x14ac:dyDescent="0.2">
      <c r="A19" s="50"/>
      <c r="B19" s="50"/>
      <c r="C19" s="50"/>
      <c r="D19" s="65"/>
      <c r="E19" s="50"/>
      <c r="F19" s="222"/>
      <c r="G19" s="50"/>
      <c r="H19" s="50"/>
      <c r="I19" s="50"/>
      <c r="J19" s="50"/>
      <c r="K19" s="50"/>
      <c r="L19" s="50"/>
      <c r="M19" s="50"/>
    </row>
    <row r="20" spans="1:16" ht="15" x14ac:dyDescent="0.25">
      <c r="A20" s="261" t="s">
        <v>243</v>
      </c>
      <c r="B20" s="67"/>
      <c r="C20" s="67"/>
      <c r="D20" s="67"/>
      <c r="E20" s="67"/>
      <c r="F20" s="254"/>
      <c r="G20" s="238"/>
      <c r="H20" s="63"/>
      <c r="I20" s="63"/>
      <c r="J20" s="133"/>
      <c r="K20" s="133"/>
      <c r="L20" s="213"/>
      <c r="M20" s="50"/>
      <c r="N20" s="50"/>
      <c r="O20" s="50"/>
      <c r="P20" s="50"/>
    </row>
    <row r="21" spans="1:16" x14ac:dyDescent="0.2">
      <c r="A21" s="77" t="s">
        <v>704</v>
      </c>
      <c r="B21" s="50"/>
      <c r="C21" s="184"/>
      <c r="D21" s="68"/>
      <c r="E21" s="50"/>
      <c r="F21" s="226"/>
      <c r="G21" s="118">
        <v>3</v>
      </c>
      <c r="H21" s="116"/>
      <c r="I21" s="116"/>
      <c r="J21" s="117">
        <f t="shared" ref="J21:J26" si="6">IF(H21=" ",0,(IF(I21=" ",0,G21*H21*I21)))</f>
        <v>0</v>
      </c>
      <c r="K21" s="117">
        <f t="shared" ref="K21:K26" si="7">0.22*J21</f>
        <v>0</v>
      </c>
      <c r="L21" s="197">
        <f t="shared" ref="L21:L26" si="8">J21+K21</f>
        <v>0</v>
      </c>
      <c r="M21" s="50"/>
      <c r="N21" s="50"/>
      <c r="O21" s="344"/>
      <c r="P21" s="50"/>
    </row>
    <row r="22" spans="1:16" x14ac:dyDescent="0.2">
      <c r="A22" s="77" t="s">
        <v>705</v>
      </c>
      <c r="B22" s="68"/>
      <c r="C22" s="184"/>
      <c r="D22" s="68"/>
      <c r="E22" s="68"/>
      <c r="F22" s="229"/>
      <c r="G22" s="118">
        <v>3</v>
      </c>
      <c r="H22" s="116"/>
      <c r="I22" s="116"/>
      <c r="J22" s="117">
        <f t="shared" si="6"/>
        <v>0</v>
      </c>
      <c r="K22" s="117">
        <f t="shared" si="7"/>
        <v>0</v>
      </c>
      <c r="L22" s="197">
        <f t="shared" si="8"/>
        <v>0</v>
      </c>
      <c r="M22" s="50"/>
      <c r="N22" s="50"/>
      <c r="O22" s="50"/>
      <c r="P22" s="50"/>
    </row>
    <row r="23" spans="1:16" x14ac:dyDescent="0.2">
      <c r="A23" s="77" t="s">
        <v>706</v>
      </c>
      <c r="B23" s="50"/>
      <c r="D23" s="50"/>
      <c r="E23" s="50"/>
      <c r="F23" s="226"/>
      <c r="G23" s="118">
        <v>3</v>
      </c>
      <c r="H23" s="116"/>
      <c r="I23" s="116"/>
      <c r="J23" s="117">
        <f t="shared" si="6"/>
        <v>0</v>
      </c>
      <c r="K23" s="117">
        <f t="shared" si="7"/>
        <v>0</v>
      </c>
      <c r="L23" s="197">
        <f t="shared" si="8"/>
        <v>0</v>
      </c>
      <c r="M23" s="50"/>
      <c r="N23" s="50"/>
      <c r="O23" s="50"/>
      <c r="P23" s="50"/>
    </row>
    <row r="24" spans="1:16" x14ac:dyDescent="0.2">
      <c r="A24" s="252" t="s">
        <v>648</v>
      </c>
      <c r="B24" s="86"/>
      <c r="C24" s="86"/>
      <c r="D24" s="86"/>
      <c r="E24" s="86"/>
      <c r="F24" s="262"/>
      <c r="G24" s="118">
        <v>3</v>
      </c>
      <c r="H24" s="116"/>
      <c r="I24" s="116"/>
      <c r="J24" s="117">
        <f t="shared" si="6"/>
        <v>0</v>
      </c>
      <c r="K24" s="129">
        <f t="shared" si="7"/>
        <v>0</v>
      </c>
      <c r="L24" s="197">
        <f t="shared" si="8"/>
        <v>0</v>
      </c>
      <c r="M24" s="50"/>
      <c r="N24" s="50"/>
      <c r="O24" s="50"/>
      <c r="P24" s="50"/>
    </row>
    <row r="25" spans="1:16" x14ac:dyDescent="0.2">
      <c r="A25" s="77" t="s">
        <v>703</v>
      </c>
      <c r="B25" s="86"/>
      <c r="C25" s="86"/>
      <c r="D25" s="86"/>
      <c r="E25" s="86"/>
      <c r="F25" s="262"/>
      <c r="G25" s="118">
        <v>3</v>
      </c>
      <c r="H25" s="116"/>
      <c r="I25" s="116"/>
      <c r="J25" s="117">
        <f t="shared" si="6"/>
        <v>0</v>
      </c>
      <c r="K25" s="129">
        <f t="shared" si="7"/>
        <v>0</v>
      </c>
      <c r="L25" s="197">
        <f t="shared" si="8"/>
        <v>0</v>
      </c>
      <c r="M25" s="50"/>
      <c r="N25" s="50"/>
      <c r="O25" s="50"/>
      <c r="P25" s="50"/>
    </row>
    <row r="26" spans="1:16" x14ac:dyDescent="0.2">
      <c r="A26" s="77" t="s">
        <v>557</v>
      </c>
      <c r="B26" s="68"/>
      <c r="C26" s="68"/>
      <c r="D26" s="68"/>
      <c r="E26" s="68"/>
      <c r="F26" s="236"/>
      <c r="G26" s="118">
        <v>3</v>
      </c>
      <c r="H26" s="116"/>
      <c r="I26" s="116"/>
      <c r="J26" s="117">
        <f t="shared" si="6"/>
        <v>0</v>
      </c>
      <c r="K26" s="129">
        <f t="shared" si="7"/>
        <v>0</v>
      </c>
      <c r="L26" s="197">
        <f t="shared" si="8"/>
        <v>0</v>
      </c>
      <c r="M26" s="50"/>
      <c r="N26" s="50"/>
      <c r="O26" s="50"/>
      <c r="P26" s="50"/>
    </row>
    <row r="27" spans="1:16" x14ac:dyDescent="0.2">
      <c r="A27" s="50"/>
      <c r="B27" s="50"/>
      <c r="C27" s="50"/>
      <c r="D27" s="50"/>
      <c r="E27" s="50"/>
      <c r="F27" s="50"/>
      <c r="G27" s="60"/>
      <c r="H27" s="63"/>
      <c r="I27" s="63"/>
      <c r="J27" s="133"/>
      <c r="K27" s="133"/>
      <c r="L27" s="213"/>
      <c r="M27" s="50"/>
      <c r="N27" s="50"/>
      <c r="O27" s="50"/>
      <c r="P27" s="50"/>
    </row>
    <row r="28" spans="1:16" ht="15" x14ac:dyDescent="0.25">
      <c r="A28" s="87" t="s">
        <v>114</v>
      </c>
      <c r="B28" s="50"/>
      <c r="C28" s="50"/>
      <c r="D28" s="50"/>
      <c r="E28" s="50"/>
      <c r="F28" s="50"/>
      <c r="G28" s="62"/>
      <c r="H28" s="63"/>
      <c r="I28" s="63"/>
      <c r="J28" s="133"/>
      <c r="K28" s="133"/>
      <c r="L28" s="213"/>
      <c r="M28" s="50"/>
      <c r="N28" s="50"/>
      <c r="O28" s="50"/>
      <c r="P28" s="50"/>
    </row>
    <row r="29" spans="1:16" x14ac:dyDescent="0.2">
      <c r="A29" s="77" t="s">
        <v>556</v>
      </c>
      <c r="B29" s="68"/>
      <c r="C29" s="68"/>
      <c r="D29" s="68"/>
      <c r="E29" s="68"/>
      <c r="F29" s="120"/>
      <c r="G29" s="118">
        <v>60</v>
      </c>
      <c r="H29" s="116"/>
      <c r="I29" s="116"/>
      <c r="J29" s="117">
        <f t="shared" ref="J29" si="9">IF(H29=" ",0,(IF(I29=" ",0,G29*H29*I29)))</f>
        <v>0</v>
      </c>
      <c r="K29" s="117">
        <f t="shared" ref="K29" si="10">0.22*J29</f>
        <v>0</v>
      </c>
      <c r="L29" s="197">
        <f t="shared" ref="L29" si="11">J29+K29</f>
        <v>0</v>
      </c>
      <c r="M29" s="50"/>
      <c r="N29" s="50"/>
      <c r="O29" s="50"/>
      <c r="P29" s="50"/>
    </row>
    <row r="30" spans="1:16" x14ac:dyDescent="0.2">
      <c r="A30" s="77" t="s">
        <v>722</v>
      </c>
      <c r="B30" s="68"/>
      <c r="C30" s="68"/>
      <c r="D30" s="68"/>
      <c r="E30" s="68"/>
      <c r="F30" s="68"/>
      <c r="G30" s="118">
        <v>50</v>
      </c>
      <c r="H30" s="116"/>
      <c r="I30" s="116"/>
      <c r="J30" s="117">
        <f t="shared" ref="J30:J32" si="12">IF(H30=" ",0,(IF(I30=" ",0,G30*H30*I30)))</f>
        <v>0</v>
      </c>
      <c r="K30" s="117">
        <f t="shared" ref="K30:K32" si="13">0.22*J30</f>
        <v>0</v>
      </c>
      <c r="L30" s="197">
        <f t="shared" ref="L30:L32" si="14">J30+K30</f>
        <v>0</v>
      </c>
      <c r="M30" s="50"/>
      <c r="N30" s="50"/>
      <c r="O30" s="50"/>
      <c r="P30" s="50"/>
    </row>
    <row r="31" spans="1:16" x14ac:dyDescent="0.2">
      <c r="A31" s="77" t="s">
        <v>723</v>
      </c>
      <c r="B31" s="68"/>
      <c r="C31" s="68"/>
      <c r="D31" s="68"/>
      <c r="E31" s="68"/>
      <c r="F31" s="68"/>
      <c r="G31" s="118">
        <v>30</v>
      </c>
      <c r="H31" s="116"/>
      <c r="I31" s="116"/>
      <c r="J31" s="117">
        <f t="shared" si="12"/>
        <v>0</v>
      </c>
      <c r="K31" s="117">
        <f t="shared" si="13"/>
        <v>0</v>
      </c>
      <c r="L31" s="197">
        <f t="shared" si="14"/>
        <v>0</v>
      </c>
      <c r="M31" s="50"/>
      <c r="N31" s="50"/>
      <c r="O31" s="50"/>
      <c r="P31" s="50"/>
    </row>
    <row r="32" spans="1:16" x14ac:dyDescent="0.2">
      <c r="A32" s="77" t="s">
        <v>724</v>
      </c>
      <c r="B32" s="68"/>
      <c r="C32" s="68"/>
      <c r="D32" s="68"/>
      <c r="E32" s="68"/>
      <c r="F32" s="68"/>
      <c r="G32" s="118">
        <v>30</v>
      </c>
      <c r="H32" s="116"/>
      <c r="I32" s="116"/>
      <c r="J32" s="117">
        <f t="shared" si="12"/>
        <v>0</v>
      </c>
      <c r="K32" s="117">
        <f t="shared" si="13"/>
        <v>0</v>
      </c>
      <c r="L32" s="197">
        <f t="shared" si="14"/>
        <v>0</v>
      </c>
      <c r="M32" s="50"/>
      <c r="N32" s="50"/>
      <c r="O32" s="50"/>
      <c r="P32" s="50"/>
    </row>
    <row r="33" spans="1:16" x14ac:dyDescent="0.2">
      <c r="A33" s="77" t="s">
        <v>558</v>
      </c>
      <c r="B33" s="68"/>
      <c r="C33" s="68"/>
      <c r="D33" s="68"/>
      <c r="E33" s="263"/>
      <c r="F33" s="236"/>
      <c r="G33" s="118">
        <v>24</v>
      </c>
      <c r="H33" s="116"/>
      <c r="I33" s="116"/>
      <c r="J33" s="117">
        <f t="shared" ref="J33:J41" si="15">IF(H33=" ",0,(IF(I33=" ",0,G33*H33*I33)))</f>
        <v>0</v>
      </c>
      <c r="K33" s="129">
        <f t="shared" ref="K33:K41" si="16">0.22*J33</f>
        <v>0</v>
      </c>
      <c r="L33" s="197">
        <f t="shared" ref="L33:L41" si="17">J33+K33</f>
        <v>0</v>
      </c>
      <c r="M33" s="50"/>
      <c r="N33" s="50"/>
      <c r="O33" s="50"/>
      <c r="P33" s="50"/>
    </row>
    <row r="34" spans="1:16" x14ac:dyDescent="0.2">
      <c r="A34" s="77" t="s">
        <v>559</v>
      </c>
      <c r="B34" s="68"/>
      <c r="C34" s="68"/>
      <c r="D34" s="68"/>
      <c r="E34" s="161" t="s">
        <v>672</v>
      </c>
      <c r="F34" s="120"/>
      <c r="G34" s="118">
        <v>7</v>
      </c>
      <c r="H34" s="116"/>
      <c r="I34" s="116"/>
      <c r="J34" s="117">
        <f t="shared" si="15"/>
        <v>0</v>
      </c>
      <c r="K34" s="129">
        <f t="shared" si="16"/>
        <v>0</v>
      </c>
      <c r="L34" s="197">
        <f t="shared" si="17"/>
        <v>0</v>
      </c>
      <c r="M34" s="50"/>
      <c r="N34" s="50"/>
      <c r="O34" s="50"/>
      <c r="P34" s="50"/>
    </row>
    <row r="35" spans="1:16" x14ac:dyDescent="0.2">
      <c r="A35" s="77" t="s">
        <v>649</v>
      </c>
      <c r="B35" s="68"/>
      <c r="C35" s="68"/>
      <c r="D35" s="68"/>
      <c r="E35" s="320" t="s">
        <v>673</v>
      </c>
      <c r="F35" s="68"/>
      <c r="G35" s="118">
        <v>20</v>
      </c>
      <c r="H35" s="116"/>
      <c r="I35" s="116"/>
      <c r="J35" s="117">
        <f t="shared" si="15"/>
        <v>0</v>
      </c>
      <c r="K35" s="129">
        <f t="shared" si="16"/>
        <v>0</v>
      </c>
      <c r="L35" s="197">
        <f t="shared" si="17"/>
        <v>0</v>
      </c>
      <c r="M35" s="50"/>
      <c r="N35" s="50"/>
      <c r="O35" s="50"/>
      <c r="P35" s="50"/>
    </row>
    <row r="36" spans="1:16" x14ac:dyDescent="0.2">
      <c r="A36" s="77" t="s">
        <v>620</v>
      </c>
      <c r="B36" s="68"/>
      <c r="C36" s="68"/>
      <c r="D36" s="68"/>
      <c r="E36" s="236"/>
      <c r="F36" s="120"/>
      <c r="G36" s="119">
        <v>30</v>
      </c>
      <c r="H36" s="116"/>
      <c r="I36" s="116"/>
      <c r="J36" s="117">
        <f t="shared" si="15"/>
        <v>0</v>
      </c>
      <c r="K36" s="129">
        <f t="shared" si="16"/>
        <v>0</v>
      </c>
      <c r="L36" s="197">
        <f t="shared" si="17"/>
        <v>0</v>
      </c>
      <c r="M36" s="50"/>
      <c r="N36" s="50"/>
      <c r="O36" s="50"/>
      <c r="P36" s="50"/>
    </row>
    <row r="37" spans="1:16" x14ac:dyDescent="0.2">
      <c r="A37" s="77" t="s">
        <v>650</v>
      </c>
      <c r="B37" s="68"/>
      <c r="C37" s="68"/>
      <c r="D37" s="68"/>
      <c r="E37" s="236"/>
      <c r="F37" s="120"/>
      <c r="G37" s="118">
        <v>35</v>
      </c>
      <c r="H37" s="116"/>
      <c r="I37" s="116"/>
      <c r="J37" s="117">
        <f t="shared" si="15"/>
        <v>0</v>
      </c>
      <c r="K37" s="129">
        <f t="shared" si="16"/>
        <v>0</v>
      </c>
      <c r="L37" s="197">
        <f t="shared" si="17"/>
        <v>0</v>
      </c>
      <c r="M37" s="50"/>
      <c r="N37" s="50"/>
      <c r="O37" s="50"/>
      <c r="P37" s="50"/>
    </row>
    <row r="38" spans="1:16" x14ac:dyDescent="0.2">
      <c r="A38" s="77" t="s">
        <v>651</v>
      </c>
      <c r="B38" s="68"/>
      <c r="C38" s="68"/>
      <c r="D38" s="68"/>
      <c r="E38" s="68" t="s">
        <v>674</v>
      </c>
      <c r="F38" s="120"/>
      <c r="G38" s="118">
        <v>6</v>
      </c>
      <c r="H38" s="116"/>
      <c r="I38" s="116"/>
      <c r="J38" s="117">
        <f t="shared" si="15"/>
        <v>0</v>
      </c>
      <c r="K38" s="129">
        <f t="shared" si="16"/>
        <v>0</v>
      </c>
      <c r="L38" s="197">
        <f t="shared" si="17"/>
        <v>0</v>
      </c>
      <c r="M38" s="50"/>
      <c r="N38" s="50"/>
      <c r="O38" s="50"/>
      <c r="P38" s="50"/>
    </row>
    <row r="39" spans="1:16" x14ac:dyDescent="0.2">
      <c r="A39" s="77" t="s">
        <v>651</v>
      </c>
      <c r="B39" s="68"/>
      <c r="C39" s="68"/>
      <c r="D39" s="68"/>
      <c r="E39" s="68" t="s">
        <v>675</v>
      </c>
      <c r="F39" s="50"/>
      <c r="G39" s="118">
        <v>6</v>
      </c>
      <c r="H39" s="116"/>
      <c r="I39" s="116"/>
      <c r="J39" s="117">
        <f t="shared" si="15"/>
        <v>0</v>
      </c>
      <c r="K39" s="129">
        <f t="shared" si="16"/>
        <v>0</v>
      </c>
      <c r="L39" s="197">
        <f t="shared" si="17"/>
        <v>0</v>
      </c>
      <c r="M39" s="50"/>
      <c r="N39" s="50"/>
      <c r="O39" s="50"/>
      <c r="P39" s="50"/>
    </row>
    <row r="40" spans="1:16" x14ac:dyDescent="0.2">
      <c r="A40" s="77" t="s">
        <v>562</v>
      </c>
      <c r="B40" s="68"/>
      <c r="C40" s="68"/>
      <c r="D40" s="68"/>
      <c r="E40" s="236"/>
      <c r="F40" s="120"/>
      <c r="G40" s="118">
        <v>4</v>
      </c>
      <c r="H40" s="116"/>
      <c r="I40" s="116"/>
      <c r="J40" s="117">
        <f t="shared" si="15"/>
        <v>0</v>
      </c>
      <c r="K40" s="129">
        <f t="shared" si="16"/>
        <v>0</v>
      </c>
      <c r="L40" s="197">
        <f t="shared" si="17"/>
        <v>0</v>
      </c>
      <c r="M40" s="50"/>
      <c r="N40" s="50"/>
      <c r="O40" s="50"/>
      <c r="P40" s="50"/>
    </row>
    <row r="41" spans="1:16" x14ac:dyDescent="0.2">
      <c r="A41" s="77" t="s">
        <v>666</v>
      </c>
      <c r="B41" s="68"/>
      <c r="C41" s="68"/>
      <c r="D41" s="68"/>
      <c r="E41" s="68" t="s">
        <v>676</v>
      </c>
      <c r="F41" s="50"/>
      <c r="G41" s="118">
        <v>4</v>
      </c>
      <c r="H41" s="116"/>
      <c r="I41" s="116"/>
      <c r="J41" s="117">
        <f t="shared" si="15"/>
        <v>0</v>
      </c>
      <c r="K41" s="129">
        <f t="shared" si="16"/>
        <v>0</v>
      </c>
      <c r="L41" s="197">
        <f t="shared" si="17"/>
        <v>0</v>
      </c>
      <c r="M41" s="50"/>
      <c r="N41" s="50"/>
      <c r="O41" s="50"/>
      <c r="P41" s="50"/>
    </row>
    <row r="42" spans="1:16" x14ac:dyDescent="0.2">
      <c r="A42" s="77" t="s">
        <v>652</v>
      </c>
      <c r="B42" s="68"/>
      <c r="C42" s="68"/>
      <c r="D42" s="68"/>
      <c r="E42" s="68"/>
      <c r="F42" s="68"/>
      <c r="G42" s="118">
        <v>4</v>
      </c>
      <c r="H42" s="116"/>
      <c r="I42" s="116"/>
      <c r="J42" s="117">
        <f t="shared" ref="J42:J59" si="18">IF(H42=" ",0,(IF(I42=" ",0,G42*H42*I42)))</f>
        <v>0</v>
      </c>
      <c r="K42" s="129">
        <f t="shared" ref="K42:K59" si="19">0.22*J42</f>
        <v>0</v>
      </c>
      <c r="L42" s="197">
        <f t="shared" ref="L42:L59" si="20">J42+K42</f>
        <v>0</v>
      </c>
      <c r="M42" s="50"/>
      <c r="N42" s="50"/>
      <c r="O42" s="50"/>
      <c r="P42" s="50"/>
    </row>
    <row r="43" spans="1:16" x14ac:dyDescent="0.2">
      <c r="A43" s="77" t="s">
        <v>653</v>
      </c>
      <c r="B43" s="68"/>
      <c r="C43" s="68"/>
      <c r="D43" s="68"/>
      <c r="E43" s="68"/>
      <c r="F43" s="68"/>
      <c r="G43" s="118">
        <v>7</v>
      </c>
      <c r="H43" s="116"/>
      <c r="I43" s="116"/>
      <c r="J43" s="117">
        <f t="shared" si="18"/>
        <v>0</v>
      </c>
      <c r="K43" s="129">
        <f t="shared" si="19"/>
        <v>0</v>
      </c>
      <c r="L43" s="197">
        <f t="shared" si="20"/>
        <v>0</v>
      </c>
      <c r="M43" s="50"/>
      <c r="N43" s="50"/>
      <c r="O43" s="50"/>
      <c r="P43" s="50"/>
    </row>
    <row r="44" spans="1:16" x14ac:dyDescent="0.2">
      <c r="A44" s="77" t="s">
        <v>654</v>
      </c>
      <c r="B44" s="68"/>
      <c r="C44" s="68"/>
      <c r="D44" s="68"/>
      <c r="E44" s="194"/>
      <c r="F44" s="236"/>
      <c r="G44" s="118">
        <v>5</v>
      </c>
      <c r="H44" s="116"/>
      <c r="I44" s="116"/>
      <c r="J44" s="117">
        <f t="shared" si="18"/>
        <v>0</v>
      </c>
      <c r="K44" s="117">
        <f t="shared" si="19"/>
        <v>0</v>
      </c>
      <c r="L44" s="197">
        <f t="shared" si="20"/>
        <v>0</v>
      </c>
      <c r="M44" s="50"/>
      <c r="N44" s="50"/>
      <c r="O44" s="50"/>
      <c r="P44" s="50"/>
    </row>
    <row r="45" spans="1:16" x14ac:dyDescent="0.2">
      <c r="A45" s="77" t="s">
        <v>655</v>
      </c>
      <c r="B45" s="68"/>
      <c r="C45" s="68"/>
      <c r="D45" s="68"/>
      <c r="E45" s="194"/>
      <c r="F45" s="236"/>
      <c r="G45" s="118">
        <v>1</v>
      </c>
      <c r="H45" s="116"/>
      <c r="I45" s="116"/>
      <c r="J45" s="117">
        <f t="shared" si="18"/>
        <v>0</v>
      </c>
      <c r="K45" s="129">
        <f t="shared" si="19"/>
        <v>0</v>
      </c>
      <c r="L45" s="197">
        <f t="shared" si="20"/>
        <v>0</v>
      </c>
      <c r="M45" s="50"/>
      <c r="N45" s="50"/>
      <c r="O45" s="50"/>
      <c r="P45" s="50"/>
    </row>
    <row r="46" spans="1:16" x14ac:dyDescent="0.2">
      <c r="A46" s="77" t="s">
        <v>656</v>
      </c>
      <c r="B46" s="68"/>
      <c r="C46" s="68"/>
      <c r="D46" s="68"/>
      <c r="F46" s="225"/>
      <c r="G46" s="118">
        <v>1</v>
      </c>
      <c r="H46" s="116"/>
      <c r="I46" s="116"/>
      <c r="J46" s="117">
        <f t="shared" si="18"/>
        <v>0</v>
      </c>
      <c r="K46" s="129">
        <f t="shared" si="19"/>
        <v>0</v>
      </c>
      <c r="L46" s="197">
        <f t="shared" si="20"/>
        <v>0</v>
      </c>
      <c r="M46" s="50"/>
      <c r="N46" s="50"/>
      <c r="O46" s="50"/>
      <c r="P46" s="50"/>
    </row>
    <row r="47" spans="1:16" x14ac:dyDescent="0.2">
      <c r="A47" s="77" t="s">
        <v>657</v>
      </c>
      <c r="B47" s="68"/>
      <c r="C47" s="68"/>
      <c r="D47" s="68"/>
      <c r="E47" s="194"/>
      <c r="F47" s="68" t="s">
        <v>667</v>
      </c>
      <c r="G47" s="118">
        <v>2</v>
      </c>
      <c r="H47" s="116"/>
      <c r="I47" s="116"/>
      <c r="J47" s="117">
        <f t="shared" si="18"/>
        <v>0</v>
      </c>
      <c r="K47" s="129">
        <f t="shared" si="19"/>
        <v>0</v>
      </c>
      <c r="L47" s="197">
        <f t="shared" si="20"/>
        <v>0</v>
      </c>
      <c r="M47" s="50"/>
      <c r="N47" s="50"/>
      <c r="O47" s="50"/>
      <c r="P47" s="50"/>
    </row>
    <row r="48" spans="1:16" x14ac:dyDescent="0.2">
      <c r="A48" s="77" t="s">
        <v>657</v>
      </c>
      <c r="D48" s="178"/>
      <c r="F48" s="68" t="s">
        <v>668</v>
      </c>
      <c r="G48" s="118">
        <v>2</v>
      </c>
      <c r="H48" s="116"/>
      <c r="I48" s="116"/>
      <c r="J48" s="117">
        <f t="shared" si="18"/>
        <v>0</v>
      </c>
      <c r="K48" s="129">
        <f t="shared" si="19"/>
        <v>0</v>
      </c>
      <c r="L48" s="197">
        <f t="shared" si="20"/>
        <v>0</v>
      </c>
      <c r="M48" s="50"/>
      <c r="N48" s="50"/>
      <c r="O48" s="50"/>
      <c r="P48" s="50"/>
    </row>
    <row r="49" spans="1:16" x14ac:dyDescent="0.2">
      <c r="A49" s="77" t="s">
        <v>657</v>
      </c>
      <c r="B49" s="68"/>
      <c r="C49" s="68"/>
      <c r="D49" s="68"/>
      <c r="E49" s="194"/>
      <c r="F49" s="68" t="s">
        <v>669</v>
      </c>
      <c r="G49" s="118">
        <v>2</v>
      </c>
      <c r="H49" s="116"/>
      <c r="I49" s="116"/>
      <c r="J49" s="117">
        <f t="shared" si="18"/>
        <v>0</v>
      </c>
      <c r="K49" s="129">
        <f t="shared" si="19"/>
        <v>0</v>
      </c>
      <c r="L49" s="197">
        <f t="shared" si="20"/>
        <v>0</v>
      </c>
      <c r="M49" s="50"/>
      <c r="N49" s="50"/>
      <c r="O49" s="50"/>
      <c r="P49" s="50"/>
    </row>
    <row r="50" spans="1:16" x14ac:dyDescent="0.2">
      <c r="A50" s="77" t="s">
        <v>657</v>
      </c>
      <c r="B50" s="68"/>
      <c r="C50" s="68"/>
      <c r="D50" s="68"/>
      <c r="E50" s="184"/>
      <c r="F50" s="68" t="s">
        <v>670</v>
      </c>
      <c r="G50" s="118">
        <v>2</v>
      </c>
      <c r="H50" s="116"/>
      <c r="I50" s="116"/>
      <c r="J50" s="117">
        <f t="shared" si="18"/>
        <v>0</v>
      </c>
      <c r="K50" s="129">
        <f t="shared" si="19"/>
        <v>0</v>
      </c>
      <c r="L50" s="197">
        <f t="shared" si="20"/>
        <v>0</v>
      </c>
      <c r="M50" s="50"/>
      <c r="N50" s="50"/>
      <c r="O50" s="50"/>
      <c r="P50" s="50"/>
    </row>
    <row r="51" spans="1:16" x14ac:dyDescent="0.2">
      <c r="A51" s="77" t="s">
        <v>658</v>
      </c>
      <c r="B51" s="68"/>
      <c r="C51" s="68"/>
      <c r="D51" s="68"/>
      <c r="E51" s="184"/>
      <c r="F51" s="68" t="s">
        <v>667</v>
      </c>
      <c r="G51" s="118">
        <v>4</v>
      </c>
      <c r="H51" s="116"/>
      <c r="I51" s="116"/>
      <c r="J51" s="117">
        <f t="shared" si="18"/>
        <v>0</v>
      </c>
      <c r="K51" s="129">
        <f t="shared" si="19"/>
        <v>0</v>
      </c>
      <c r="L51" s="197">
        <f t="shared" si="20"/>
        <v>0</v>
      </c>
      <c r="M51" s="50"/>
      <c r="N51" s="50"/>
      <c r="O51" s="50"/>
      <c r="P51" s="50"/>
    </row>
    <row r="52" spans="1:16" x14ac:dyDescent="0.2">
      <c r="A52" s="77" t="s">
        <v>658</v>
      </c>
      <c r="B52" s="68"/>
      <c r="C52" s="68"/>
      <c r="D52" s="68"/>
      <c r="F52" s="67" t="s">
        <v>668</v>
      </c>
      <c r="G52" s="118">
        <v>4</v>
      </c>
      <c r="H52" s="116"/>
      <c r="I52" s="116"/>
      <c r="J52" s="117">
        <f t="shared" si="18"/>
        <v>0</v>
      </c>
      <c r="K52" s="129">
        <f t="shared" si="19"/>
        <v>0</v>
      </c>
      <c r="L52" s="197">
        <f t="shared" si="20"/>
        <v>0</v>
      </c>
      <c r="M52" s="50"/>
      <c r="N52" s="50"/>
      <c r="O52" s="50"/>
      <c r="P52" s="50"/>
    </row>
    <row r="53" spans="1:16" x14ac:dyDescent="0.2">
      <c r="A53" s="77" t="s">
        <v>659</v>
      </c>
      <c r="B53" s="68"/>
      <c r="C53" s="68"/>
      <c r="D53" s="68"/>
      <c r="E53" s="318"/>
      <c r="F53" s="68" t="s">
        <v>671</v>
      </c>
      <c r="G53" s="118">
        <v>4</v>
      </c>
      <c r="H53" s="116"/>
      <c r="I53" s="116"/>
      <c r="J53" s="117">
        <f t="shared" si="18"/>
        <v>0</v>
      </c>
      <c r="K53" s="129">
        <f t="shared" si="19"/>
        <v>0</v>
      </c>
      <c r="L53" s="197">
        <f t="shared" si="20"/>
        <v>0</v>
      </c>
      <c r="M53" s="50"/>
      <c r="N53" s="50"/>
      <c r="O53" s="50"/>
      <c r="P53" s="50"/>
    </row>
    <row r="54" spans="1:16" x14ac:dyDescent="0.2">
      <c r="A54" s="77" t="s">
        <v>660</v>
      </c>
      <c r="B54" s="68"/>
      <c r="C54" s="68"/>
      <c r="D54" s="68"/>
      <c r="E54" s="318"/>
      <c r="F54" s="225"/>
      <c r="G54" s="118">
        <v>5</v>
      </c>
      <c r="H54" s="116"/>
      <c r="I54" s="116"/>
      <c r="J54" s="117">
        <f t="shared" si="18"/>
        <v>0</v>
      </c>
      <c r="K54" s="129">
        <f t="shared" si="19"/>
        <v>0</v>
      </c>
      <c r="L54" s="197">
        <f t="shared" si="20"/>
        <v>0</v>
      </c>
      <c r="M54" s="50"/>
      <c r="N54" s="50"/>
      <c r="O54" s="50"/>
      <c r="P54" s="50"/>
    </row>
    <row r="55" spans="1:16" x14ac:dyDescent="0.2">
      <c r="A55" s="77" t="s">
        <v>661</v>
      </c>
      <c r="B55" s="68"/>
      <c r="C55" s="68"/>
      <c r="D55" s="68"/>
      <c r="E55" s="318"/>
      <c r="F55" s="288" t="s">
        <v>667</v>
      </c>
      <c r="G55" s="118">
        <v>2</v>
      </c>
      <c r="H55" s="116"/>
      <c r="I55" s="116"/>
      <c r="J55" s="117">
        <f t="shared" si="18"/>
        <v>0</v>
      </c>
      <c r="K55" s="129">
        <f t="shared" si="19"/>
        <v>0</v>
      </c>
      <c r="L55" s="197">
        <f t="shared" si="20"/>
        <v>0</v>
      </c>
      <c r="M55" s="50"/>
      <c r="N55" s="50"/>
      <c r="O55" s="50"/>
      <c r="P55" s="50"/>
    </row>
    <row r="56" spans="1:16" x14ac:dyDescent="0.2">
      <c r="A56" s="77" t="s">
        <v>662</v>
      </c>
      <c r="B56" s="184"/>
      <c r="C56" s="68"/>
      <c r="D56" s="68"/>
      <c r="E56" s="68"/>
      <c r="F56" s="194"/>
      <c r="G56" s="118">
        <v>14</v>
      </c>
      <c r="H56" s="116"/>
      <c r="I56" s="116"/>
      <c r="J56" s="117">
        <f t="shared" si="18"/>
        <v>0</v>
      </c>
      <c r="K56" s="129">
        <f t="shared" si="19"/>
        <v>0</v>
      </c>
      <c r="L56" s="197">
        <f t="shared" si="20"/>
        <v>0</v>
      </c>
      <c r="M56" s="50"/>
      <c r="N56" s="50"/>
      <c r="O56" s="50"/>
      <c r="P56" s="50"/>
    </row>
    <row r="57" spans="1:16" x14ac:dyDescent="0.2">
      <c r="A57" s="77" t="s">
        <v>663</v>
      </c>
      <c r="B57" s="184"/>
      <c r="C57" s="68"/>
      <c r="D57" s="68"/>
      <c r="E57" s="50"/>
      <c r="F57" s="194"/>
      <c r="G57" s="118">
        <v>10</v>
      </c>
      <c r="H57" s="116"/>
      <c r="I57" s="116"/>
      <c r="J57" s="117">
        <f t="shared" si="18"/>
        <v>0</v>
      </c>
      <c r="K57" s="129">
        <f t="shared" si="19"/>
        <v>0</v>
      </c>
      <c r="L57" s="197">
        <f t="shared" si="20"/>
        <v>0</v>
      </c>
      <c r="M57" s="50"/>
      <c r="N57" s="50"/>
      <c r="O57" s="50"/>
      <c r="P57" s="50"/>
    </row>
    <row r="58" spans="1:16" x14ac:dyDescent="0.2">
      <c r="A58" s="77" t="s">
        <v>664</v>
      </c>
      <c r="B58" s="184"/>
      <c r="C58" s="68"/>
      <c r="D58" s="68"/>
      <c r="E58" s="68"/>
      <c r="F58" s="194"/>
      <c r="G58" s="118">
        <v>14</v>
      </c>
      <c r="H58" s="116"/>
      <c r="I58" s="116"/>
      <c r="J58" s="117">
        <f t="shared" si="18"/>
        <v>0</v>
      </c>
      <c r="K58" s="129">
        <f t="shared" si="19"/>
        <v>0</v>
      </c>
      <c r="L58" s="197">
        <f t="shared" si="20"/>
        <v>0</v>
      </c>
      <c r="M58" s="50"/>
      <c r="N58" s="50"/>
      <c r="O58" s="50"/>
      <c r="P58" s="50"/>
    </row>
    <row r="59" spans="1:16" x14ac:dyDescent="0.2">
      <c r="A59" s="77" t="s">
        <v>665</v>
      </c>
      <c r="B59" s="184"/>
      <c r="C59" s="68"/>
      <c r="D59" s="68"/>
      <c r="E59" s="194"/>
      <c r="F59" s="225"/>
      <c r="G59" s="118">
        <v>1</v>
      </c>
      <c r="H59" s="116"/>
      <c r="I59" s="116"/>
      <c r="J59" s="117">
        <f t="shared" si="18"/>
        <v>0</v>
      </c>
      <c r="K59" s="129">
        <f t="shared" si="19"/>
        <v>0</v>
      </c>
      <c r="L59" s="197">
        <f t="shared" si="20"/>
        <v>0</v>
      </c>
      <c r="M59" s="50"/>
      <c r="N59" s="50"/>
      <c r="O59" s="50"/>
      <c r="P59" s="50"/>
    </row>
    <row r="60" spans="1:16" x14ac:dyDescent="0.2">
      <c r="A60" s="77" t="s">
        <v>677</v>
      </c>
      <c r="B60" s="68"/>
      <c r="C60" s="68"/>
      <c r="D60" s="68"/>
      <c r="E60" s="194"/>
      <c r="F60" s="225"/>
      <c r="G60" s="118">
        <v>6</v>
      </c>
      <c r="H60" s="116"/>
      <c r="I60" s="116"/>
      <c r="J60" s="117">
        <f>IF(H60=" ",0,(IF(I60=" ",0,G60*H60*I60)))</f>
        <v>0</v>
      </c>
      <c r="K60" s="129">
        <f>0.22*J60</f>
        <v>0</v>
      </c>
      <c r="L60" s="197">
        <f>J60+K60</f>
        <v>0</v>
      </c>
      <c r="M60" s="50"/>
      <c r="N60" s="50"/>
      <c r="O60" s="50"/>
      <c r="P60" s="50"/>
    </row>
    <row r="61" spans="1:16" x14ac:dyDescent="0.2">
      <c r="A61" s="77" t="s">
        <v>678</v>
      </c>
      <c r="B61" s="68"/>
      <c r="C61" s="68"/>
      <c r="D61" s="68"/>
      <c r="E61" s="194"/>
      <c r="F61" s="225"/>
      <c r="G61" s="118">
        <v>3</v>
      </c>
      <c r="H61" s="116"/>
      <c r="I61" s="116"/>
      <c r="J61" s="117">
        <f t="shared" ref="J61:J66" si="21">IF(H61=" ",0,(IF(I61=" ",0,G61*H61*I61)))</f>
        <v>0</v>
      </c>
      <c r="K61" s="129">
        <f t="shared" ref="K61:K66" si="22">0.22*J61</f>
        <v>0</v>
      </c>
      <c r="L61" s="197">
        <f t="shared" ref="L61:L66" si="23">J61+K61</f>
        <v>0</v>
      </c>
      <c r="M61" s="50"/>
      <c r="N61" s="50"/>
      <c r="O61" s="50"/>
      <c r="P61" s="50"/>
    </row>
    <row r="62" spans="1:16" x14ac:dyDescent="0.2">
      <c r="A62" s="77" t="s">
        <v>679</v>
      </c>
      <c r="B62" s="68"/>
      <c r="C62" s="68"/>
      <c r="D62" s="68"/>
      <c r="E62" s="194"/>
      <c r="F62" s="225"/>
      <c r="G62" s="118">
        <v>3</v>
      </c>
      <c r="H62" s="116"/>
      <c r="I62" s="116"/>
      <c r="J62" s="117">
        <f t="shared" si="21"/>
        <v>0</v>
      </c>
      <c r="K62" s="129">
        <f t="shared" si="22"/>
        <v>0</v>
      </c>
      <c r="L62" s="197">
        <f t="shared" si="23"/>
        <v>0</v>
      </c>
      <c r="M62" s="50"/>
      <c r="N62" s="50"/>
      <c r="O62" s="50"/>
      <c r="P62" s="50"/>
    </row>
    <row r="63" spans="1:16" x14ac:dyDescent="0.2">
      <c r="A63" s="77" t="s">
        <v>680</v>
      </c>
      <c r="C63" s="50"/>
      <c r="D63" s="50"/>
      <c r="E63" s="50"/>
      <c r="F63" s="50"/>
      <c r="G63" s="118">
        <v>1</v>
      </c>
      <c r="H63" s="116"/>
      <c r="I63" s="116"/>
      <c r="J63" s="117">
        <f t="shared" si="21"/>
        <v>0</v>
      </c>
      <c r="K63" s="129">
        <f t="shared" si="22"/>
        <v>0</v>
      </c>
      <c r="L63" s="197">
        <f t="shared" si="23"/>
        <v>0</v>
      </c>
      <c r="M63" s="50"/>
      <c r="N63" s="50"/>
      <c r="O63" s="50"/>
      <c r="P63" s="50"/>
    </row>
    <row r="64" spans="1:16" x14ac:dyDescent="0.2">
      <c r="A64" s="77" t="s">
        <v>681</v>
      </c>
      <c r="B64" s="68"/>
      <c r="C64" s="68"/>
      <c r="D64" s="68"/>
      <c r="E64" s="68"/>
      <c r="F64" s="68"/>
      <c r="G64" s="118">
        <v>3</v>
      </c>
      <c r="H64" s="116"/>
      <c r="I64" s="116"/>
      <c r="J64" s="117">
        <f t="shared" si="21"/>
        <v>0</v>
      </c>
      <c r="K64" s="129">
        <f t="shared" si="22"/>
        <v>0</v>
      </c>
      <c r="L64" s="197">
        <f t="shared" si="23"/>
        <v>0</v>
      </c>
      <c r="M64" s="50"/>
      <c r="N64" s="50"/>
      <c r="O64" s="50"/>
      <c r="P64" s="50"/>
    </row>
    <row r="65" spans="1:16" x14ac:dyDescent="0.2">
      <c r="A65" s="77" t="s">
        <v>682</v>
      </c>
      <c r="B65" s="68"/>
      <c r="C65" s="68"/>
      <c r="D65" s="68"/>
      <c r="E65" s="68"/>
      <c r="F65" s="68"/>
      <c r="G65" s="118">
        <v>3</v>
      </c>
      <c r="H65" s="116"/>
      <c r="I65" s="116"/>
      <c r="J65" s="117">
        <f t="shared" si="21"/>
        <v>0</v>
      </c>
      <c r="K65" s="129">
        <f t="shared" si="22"/>
        <v>0</v>
      </c>
      <c r="L65" s="197">
        <f t="shared" si="23"/>
        <v>0</v>
      </c>
      <c r="M65" s="50"/>
      <c r="N65" s="50"/>
      <c r="O65" s="50"/>
      <c r="P65" s="50"/>
    </row>
    <row r="66" spans="1:16" x14ac:dyDescent="0.2">
      <c r="A66" s="77" t="s">
        <v>683</v>
      </c>
      <c r="B66" s="68"/>
      <c r="C66" s="68"/>
      <c r="D66" s="68"/>
      <c r="E66" s="68"/>
      <c r="F66" s="68"/>
      <c r="G66" s="118">
        <v>5</v>
      </c>
      <c r="H66" s="116"/>
      <c r="I66" s="116"/>
      <c r="J66" s="117">
        <f t="shared" si="21"/>
        <v>0</v>
      </c>
      <c r="K66" s="129">
        <f t="shared" si="22"/>
        <v>0</v>
      </c>
      <c r="L66" s="197">
        <f t="shared" si="23"/>
        <v>0</v>
      </c>
      <c r="M66" s="50"/>
      <c r="N66" s="50"/>
      <c r="O66" s="50"/>
      <c r="P66" s="50"/>
    </row>
    <row r="67" spans="1:16" x14ac:dyDescent="0.2">
      <c r="A67" s="50"/>
      <c r="B67" s="50"/>
      <c r="C67" s="50"/>
      <c r="D67" s="50"/>
      <c r="E67" s="50"/>
      <c r="F67" s="50"/>
      <c r="G67" s="58"/>
      <c r="H67" s="63"/>
      <c r="I67" s="63"/>
      <c r="J67" s="64"/>
      <c r="K67" s="64"/>
      <c r="L67" s="211"/>
      <c r="M67" s="50"/>
      <c r="N67" s="50"/>
      <c r="O67" s="50"/>
      <c r="P67" s="50"/>
    </row>
    <row r="68" spans="1:16" x14ac:dyDescent="0.2">
      <c r="A68" s="50"/>
      <c r="B68" s="50"/>
      <c r="C68" s="50"/>
      <c r="D68" s="50"/>
      <c r="E68" s="50"/>
      <c r="F68" s="50"/>
      <c r="G68" s="58"/>
      <c r="H68" s="63"/>
      <c r="I68" s="63"/>
      <c r="J68" s="64"/>
      <c r="K68" s="64"/>
      <c r="L68" s="211"/>
      <c r="M68" s="50"/>
      <c r="N68" s="50"/>
      <c r="O68" s="50"/>
      <c r="P68" s="50"/>
    </row>
    <row r="69" spans="1:16" ht="15" x14ac:dyDescent="0.25">
      <c r="A69" s="383" t="s">
        <v>115</v>
      </c>
      <c r="B69" s="383"/>
      <c r="C69" s="383"/>
      <c r="D69" s="50"/>
      <c r="E69" s="50"/>
      <c r="F69" s="50"/>
      <c r="G69" s="60"/>
      <c r="H69" s="63"/>
      <c r="I69" s="63"/>
      <c r="J69" s="133"/>
      <c r="K69" s="133"/>
      <c r="L69" s="213"/>
      <c r="M69" s="50"/>
      <c r="N69" s="50"/>
      <c r="O69" s="50"/>
      <c r="P69" s="50"/>
    </row>
    <row r="70" spans="1:16" ht="15" x14ac:dyDescent="0.25">
      <c r="A70" s="77" t="s">
        <v>684</v>
      </c>
      <c r="B70" s="319"/>
      <c r="C70" s="319"/>
      <c r="D70" s="68"/>
      <c r="E70" s="68"/>
      <c r="F70" s="120"/>
      <c r="G70" s="118">
        <v>16</v>
      </c>
      <c r="H70" s="116"/>
      <c r="I70" s="116"/>
      <c r="J70" s="117">
        <f t="shared" ref="J70:J71" si="24">IF(H70=" ",0,(IF(I70=" ",0,G70*H70*I70)))</f>
        <v>0</v>
      </c>
      <c r="K70" s="117">
        <f t="shared" ref="K70:K71" si="25">0.22*J70</f>
        <v>0</v>
      </c>
      <c r="L70" s="197">
        <f t="shared" ref="L70:L71" si="26">J70+K70</f>
        <v>0</v>
      </c>
      <c r="M70" s="50"/>
      <c r="N70" s="50"/>
      <c r="O70" s="50"/>
      <c r="P70" s="50"/>
    </row>
    <row r="71" spans="1:16" ht="15" x14ac:dyDescent="0.25">
      <c r="A71" s="77" t="s">
        <v>685</v>
      </c>
      <c r="B71" s="319"/>
      <c r="C71" s="319"/>
      <c r="D71" s="68"/>
      <c r="E71" s="68"/>
      <c r="F71" s="120"/>
      <c r="G71" s="118">
        <v>22</v>
      </c>
      <c r="H71" s="116"/>
      <c r="I71" s="116"/>
      <c r="J71" s="117">
        <f t="shared" si="24"/>
        <v>0</v>
      </c>
      <c r="K71" s="117">
        <f t="shared" si="25"/>
        <v>0</v>
      </c>
      <c r="L71" s="197">
        <f t="shared" si="26"/>
        <v>0</v>
      </c>
      <c r="M71" s="50"/>
      <c r="N71" s="50"/>
      <c r="O71" s="50"/>
      <c r="P71" s="50"/>
    </row>
    <row r="72" spans="1:16" x14ac:dyDescent="0.2">
      <c r="A72" s="77" t="s">
        <v>545</v>
      </c>
      <c r="B72" s="68"/>
      <c r="C72" s="68"/>
      <c r="D72" s="68"/>
      <c r="E72" s="195"/>
      <c r="F72" s="236"/>
      <c r="G72" s="118">
        <v>2</v>
      </c>
      <c r="H72" s="116"/>
      <c r="I72" s="116"/>
      <c r="J72" s="117">
        <f t="shared" ref="J72:J78" si="27">IF(H72=" ",0,(IF(I72=" ",0,G72*H72*I72)))</f>
        <v>0</v>
      </c>
      <c r="K72" s="117">
        <f t="shared" ref="K72:K78" si="28">0.22*J72</f>
        <v>0</v>
      </c>
      <c r="L72" s="197">
        <f t="shared" ref="L72:L78" si="29">J72+K72</f>
        <v>0</v>
      </c>
      <c r="M72" s="50"/>
      <c r="N72" s="50"/>
      <c r="O72" s="50"/>
      <c r="P72" s="50"/>
    </row>
    <row r="73" spans="1:16" x14ac:dyDescent="0.2">
      <c r="A73" s="251" t="s">
        <v>605</v>
      </c>
      <c r="B73" s="50"/>
      <c r="C73" s="50"/>
      <c r="D73" s="68"/>
      <c r="E73" s="60"/>
      <c r="F73" s="246"/>
      <c r="G73" s="118">
        <v>2</v>
      </c>
      <c r="H73" s="116"/>
      <c r="I73" s="116"/>
      <c r="J73" s="117">
        <f t="shared" si="27"/>
        <v>0</v>
      </c>
      <c r="K73" s="129">
        <f t="shared" si="28"/>
        <v>0</v>
      </c>
      <c r="L73" s="197">
        <f t="shared" si="29"/>
        <v>0</v>
      </c>
      <c r="M73" s="50"/>
      <c r="N73" s="50"/>
      <c r="O73" s="50"/>
      <c r="P73" s="50"/>
    </row>
    <row r="74" spans="1:16" x14ac:dyDescent="0.2">
      <c r="A74" s="77" t="s">
        <v>546</v>
      </c>
      <c r="B74" s="68"/>
      <c r="C74" s="68"/>
      <c r="D74" s="68"/>
      <c r="E74" s="195"/>
      <c r="F74" s="236"/>
      <c r="G74" s="118">
        <v>1</v>
      </c>
      <c r="H74" s="116"/>
      <c r="I74" s="116"/>
      <c r="J74" s="117">
        <f t="shared" si="27"/>
        <v>0</v>
      </c>
      <c r="K74" s="129">
        <f t="shared" si="28"/>
        <v>0</v>
      </c>
      <c r="L74" s="197">
        <f t="shared" si="29"/>
        <v>0</v>
      </c>
      <c r="M74" s="50"/>
      <c r="N74" s="50"/>
      <c r="O74" s="50"/>
      <c r="P74" s="50"/>
    </row>
    <row r="75" spans="1:16" x14ac:dyDescent="0.2">
      <c r="A75" s="121" t="s">
        <v>707</v>
      </c>
      <c r="B75" s="67"/>
      <c r="C75" s="67"/>
      <c r="D75" s="67"/>
      <c r="E75" s="67"/>
      <c r="F75" s="237"/>
      <c r="G75" s="118">
        <v>2</v>
      </c>
      <c r="H75" s="116"/>
      <c r="I75" s="116"/>
      <c r="J75" s="117">
        <f t="shared" si="27"/>
        <v>0</v>
      </c>
      <c r="K75" s="129">
        <f t="shared" si="28"/>
        <v>0</v>
      </c>
      <c r="L75" s="197">
        <f t="shared" si="29"/>
        <v>0</v>
      </c>
      <c r="M75" s="50"/>
      <c r="N75" s="50"/>
      <c r="O75" s="50"/>
      <c r="P75" s="50"/>
    </row>
    <row r="76" spans="1:16" x14ac:dyDescent="0.2">
      <c r="A76" s="121" t="s">
        <v>544</v>
      </c>
      <c r="B76" s="67"/>
      <c r="C76" s="67"/>
      <c r="D76" s="68"/>
      <c r="E76" s="68"/>
      <c r="F76" s="225"/>
      <c r="G76" s="214">
        <v>4</v>
      </c>
      <c r="H76" s="116"/>
      <c r="I76" s="116"/>
      <c r="J76" s="117">
        <f t="shared" si="27"/>
        <v>0</v>
      </c>
      <c r="K76" s="129">
        <f t="shared" si="28"/>
        <v>0</v>
      </c>
      <c r="L76" s="197">
        <f t="shared" si="29"/>
        <v>0</v>
      </c>
      <c r="M76" s="50"/>
      <c r="N76" s="50"/>
      <c r="O76" s="50"/>
      <c r="P76" s="50"/>
    </row>
    <row r="77" spans="1:16" x14ac:dyDescent="0.2">
      <c r="A77" s="77" t="s">
        <v>566</v>
      </c>
      <c r="B77" s="68"/>
      <c r="C77" s="68"/>
      <c r="D77" s="67"/>
      <c r="E77" s="195"/>
      <c r="F77" s="236"/>
      <c r="G77" s="118">
        <v>2</v>
      </c>
      <c r="H77" s="116"/>
      <c r="I77" s="116"/>
      <c r="J77" s="117">
        <f t="shared" si="27"/>
        <v>0</v>
      </c>
      <c r="K77" s="129">
        <f t="shared" si="28"/>
        <v>0</v>
      </c>
      <c r="L77" s="197">
        <f t="shared" si="29"/>
        <v>0</v>
      </c>
      <c r="M77" s="50"/>
      <c r="N77" s="50"/>
      <c r="O77" s="50"/>
      <c r="P77" s="50"/>
    </row>
    <row r="78" spans="1:16" x14ac:dyDescent="0.2">
      <c r="A78" s="77" t="s">
        <v>588</v>
      </c>
      <c r="B78" s="68"/>
      <c r="C78" s="68"/>
      <c r="D78" s="68"/>
      <c r="E78" s="195"/>
      <c r="F78" s="236"/>
      <c r="G78" s="119">
        <v>1</v>
      </c>
      <c r="H78" s="116"/>
      <c r="I78" s="116"/>
      <c r="J78" s="117">
        <f t="shared" si="27"/>
        <v>0</v>
      </c>
      <c r="K78" s="129">
        <f t="shared" si="28"/>
        <v>0</v>
      </c>
      <c r="L78" s="197">
        <f t="shared" si="29"/>
        <v>0</v>
      </c>
      <c r="M78" s="50"/>
      <c r="N78" s="50"/>
      <c r="O78" s="50"/>
      <c r="P78" s="50"/>
    </row>
    <row r="79" spans="1:16" ht="13.5" thickBot="1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ht="15.75" thickBot="1" x14ac:dyDescent="0.3">
      <c r="A80" s="50"/>
      <c r="B80" s="50"/>
      <c r="C80" s="50"/>
      <c r="D80" s="50"/>
      <c r="E80" s="50"/>
      <c r="F80" s="50"/>
      <c r="G80" s="50"/>
      <c r="H80" s="50"/>
      <c r="I80" s="60"/>
      <c r="J80" s="326" t="s">
        <v>236</v>
      </c>
      <c r="K80" s="327" t="s">
        <v>237</v>
      </c>
      <c r="L80" s="328" t="s">
        <v>113</v>
      </c>
      <c r="M80" s="50"/>
      <c r="N80" s="50"/>
      <c r="O80" s="50"/>
      <c r="P80" s="50"/>
    </row>
    <row r="81" spans="1:16" ht="19.5" customHeight="1" thickBot="1" x14ac:dyDescent="0.3">
      <c r="A81" s="257" t="s">
        <v>327</v>
      </c>
      <c r="B81" s="264"/>
      <c r="C81" s="264"/>
      <c r="D81" s="264"/>
      <c r="E81" s="264"/>
      <c r="F81" s="264"/>
      <c r="G81" s="264"/>
      <c r="H81" s="73"/>
      <c r="I81" s="84"/>
      <c r="J81" s="265">
        <f>SUM(J7:J78)</f>
        <v>0</v>
      </c>
      <c r="K81" s="265">
        <f>SUM(K7:K78)</f>
        <v>0</v>
      </c>
      <c r="L81" s="266">
        <f>SUM(L7:L78)</f>
        <v>0</v>
      </c>
      <c r="M81" s="50"/>
      <c r="N81" s="50"/>
      <c r="O81" s="50"/>
      <c r="P81" s="50"/>
    </row>
    <row r="82" spans="1:16" x14ac:dyDescent="0.2">
      <c r="A82" s="50"/>
      <c r="B82" s="50"/>
      <c r="C82" s="50"/>
      <c r="D82" s="65"/>
      <c r="E82" s="50"/>
      <c r="F82" s="222"/>
      <c r="G82" s="50"/>
      <c r="H82" s="50"/>
      <c r="I82" s="60"/>
      <c r="J82" s="50"/>
      <c r="K82" s="50"/>
      <c r="L82" s="60"/>
      <c r="M82" s="50"/>
      <c r="N82" s="50"/>
      <c r="O82" s="50"/>
      <c r="P82" s="50"/>
    </row>
    <row r="83" spans="1:16" x14ac:dyDescent="0.2">
      <c r="A83" s="50"/>
      <c r="B83" s="50"/>
      <c r="C83" s="50"/>
      <c r="D83" s="65"/>
      <c r="E83" s="50"/>
      <c r="F83" s="222"/>
      <c r="G83" s="50"/>
      <c r="H83" s="50"/>
      <c r="I83" s="60"/>
      <c r="J83" s="50"/>
      <c r="K83" s="50"/>
      <c r="L83" s="60"/>
      <c r="M83" s="50"/>
      <c r="N83" s="50"/>
      <c r="O83" s="50"/>
      <c r="P83" s="50"/>
    </row>
    <row r="84" spans="1:16" x14ac:dyDescent="0.2">
      <c r="A84" s="50"/>
      <c r="B84" s="50"/>
      <c r="C84" s="50"/>
      <c r="D84" s="65"/>
      <c r="E84" s="50"/>
      <c r="F84" s="222"/>
      <c r="G84" s="50"/>
      <c r="H84" s="50"/>
      <c r="I84" s="60"/>
      <c r="J84" s="50"/>
      <c r="K84" s="50"/>
      <c r="L84" s="60"/>
      <c r="M84" s="50"/>
      <c r="N84" s="50"/>
      <c r="O84" s="50"/>
      <c r="P84" s="50"/>
    </row>
    <row r="85" spans="1:16" x14ac:dyDescent="0.2">
      <c r="A85" s="50"/>
      <c r="B85" s="50"/>
      <c r="C85" s="50"/>
      <c r="D85" s="65"/>
      <c r="E85" s="50"/>
      <c r="F85" s="222"/>
      <c r="G85" s="50"/>
      <c r="H85" s="50"/>
      <c r="I85" s="60"/>
      <c r="J85" s="50"/>
      <c r="K85" s="50"/>
      <c r="L85" s="60"/>
      <c r="M85" s="50"/>
      <c r="N85" s="50"/>
      <c r="O85" s="50"/>
      <c r="P85" s="50"/>
    </row>
    <row r="86" spans="1:16" x14ac:dyDescent="0.2">
      <c r="A86" s="50"/>
      <c r="B86" s="50"/>
      <c r="C86" s="50"/>
      <c r="D86" s="65"/>
      <c r="E86" s="50"/>
      <c r="F86" s="222"/>
      <c r="G86" s="50"/>
      <c r="H86" s="50"/>
      <c r="I86" s="60"/>
      <c r="J86" s="50"/>
      <c r="K86" s="50"/>
      <c r="L86" s="60"/>
      <c r="M86" s="50"/>
      <c r="N86" s="50"/>
      <c r="O86" s="50"/>
      <c r="P86" s="50"/>
    </row>
    <row r="87" spans="1:16" x14ac:dyDescent="0.2">
      <c r="A87" s="50"/>
      <c r="B87" s="50"/>
      <c r="C87" s="50"/>
      <c r="D87" s="65"/>
      <c r="E87" s="50"/>
      <c r="F87" s="222"/>
      <c r="G87" s="50"/>
      <c r="H87" s="50"/>
      <c r="I87" s="60"/>
      <c r="J87" s="50"/>
      <c r="K87" s="50"/>
      <c r="L87" s="60"/>
      <c r="M87" s="50"/>
      <c r="N87" s="50"/>
      <c r="O87" s="50"/>
      <c r="P87" s="50"/>
    </row>
    <row r="88" spans="1:16" x14ac:dyDescent="0.2">
      <c r="A88" s="50"/>
      <c r="B88" s="50"/>
      <c r="C88" s="50"/>
      <c r="D88" s="65"/>
      <c r="E88" s="50"/>
      <c r="F88" s="222"/>
      <c r="G88" s="50"/>
      <c r="H88" s="50"/>
      <c r="I88" s="60"/>
      <c r="J88" s="50"/>
      <c r="K88" s="50"/>
      <c r="L88" s="60"/>
      <c r="M88" s="50"/>
      <c r="N88" s="50"/>
      <c r="O88" s="50"/>
      <c r="P88" s="50"/>
    </row>
    <row r="89" spans="1:16" x14ac:dyDescent="0.2">
      <c r="A89" s="50"/>
      <c r="B89" s="50"/>
      <c r="C89" s="50"/>
      <c r="D89" s="65"/>
      <c r="E89" s="50"/>
      <c r="F89" s="222"/>
      <c r="G89" s="50"/>
      <c r="H89" s="50"/>
      <c r="I89" s="60"/>
      <c r="J89" s="50"/>
      <c r="K89" s="50"/>
      <c r="L89" s="60"/>
      <c r="M89" s="50"/>
      <c r="N89" s="50"/>
      <c r="O89" s="50"/>
      <c r="P89" s="50"/>
    </row>
    <row r="90" spans="1:16" x14ac:dyDescent="0.2">
      <c r="A90" s="50"/>
      <c r="B90" s="50"/>
      <c r="C90" s="50"/>
      <c r="D90" s="65"/>
      <c r="E90" s="50"/>
      <c r="F90" s="222"/>
      <c r="G90" s="50"/>
      <c r="H90" s="50"/>
      <c r="I90" s="60"/>
      <c r="J90" s="50"/>
      <c r="K90" s="50"/>
      <c r="L90" s="60"/>
      <c r="M90" s="50"/>
      <c r="N90" s="50"/>
      <c r="O90" s="50"/>
      <c r="P90" s="50"/>
    </row>
    <row r="91" spans="1:16" x14ac:dyDescent="0.2">
      <c r="A91" s="50"/>
      <c r="B91" s="50"/>
      <c r="C91" s="50"/>
      <c r="D91" s="65"/>
      <c r="E91" s="50"/>
      <c r="F91" s="222"/>
      <c r="G91" s="50"/>
      <c r="H91" s="50"/>
      <c r="I91" s="60"/>
      <c r="J91" s="50"/>
      <c r="K91" s="50"/>
      <c r="L91" s="60"/>
      <c r="M91" s="50"/>
      <c r="N91" s="50"/>
      <c r="O91" s="50"/>
      <c r="P91" s="50"/>
    </row>
    <row r="92" spans="1:16" x14ac:dyDescent="0.2">
      <c r="A92" s="50"/>
      <c r="B92" s="50"/>
      <c r="C92" s="50"/>
      <c r="D92" s="65"/>
      <c r="E92" s="50"/>
      <c r="F92" s="222"/>
      <c r="G92" s="50"/>
      <c r="H92" s="50"/>
      <c r="I92" s="60"/>
      <c r="J92" s="50"/>
      <c r="K92" s="50"/>
      <c r="L92" s="60"/>
      <c r="M92" s="50"/>
      <c r="N92" s="50"/>
      <c r="O92" s="50"/>
      <c r="P92" s="50"/>
    </row>
    <row r="93" spans="1:16" x14ac:dyDescent="0.2">
      <c r="A93" s="50"/>
      <c r="B93" s="50"/>
      <c r="C93" s="50"/>
      <c r="D93" s="65"/>
      <c r="E93" s="50"/>
      <c r="F93" s="222"/>
      <c r="G93" s="50"/>
      <c r="H93" s="50"/>
      <c r="I93" s="60"/>
      <c r="J93" s="50"/>
      <c r="K93" s="50"/>
      <c r="L93" s="60"/>
      <c r="M93" s="50"/>
      <c r="N93" s="50"/>
      <c r="O93" s="50"/>
      <c r="P93" s="50"/>
    </row>
  </sheetData>
  <sheetProtection selectLockedCells="1"/>
  <mergeCells count="2">
    <mergeCell ref="A69:C69"/>
    <mergeCell ref="A1:L1"/>
  </mergeCells>
  <phoneticPr fontId="1" type="noConversion"/>
  <pageMargins left="0.73" right="0.75" top="0.51181102362204722" bottom="0.39370078740157483" header="0" footer="0"/>
  <pageSetup paperSize="9" scale="95" orientation="landscape" horizontalDpi="4294967293" r:id="rId1"/>
  <headerFooter alignWithMargins="0"/>
  <rowBreaks count="1" manualBreakCount="1">
    <brk id="4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/>
  <dimension ref="B1:Q67"/>
  <sheetViews>
    <sheetView view="pageBreakPreview" topLeftCell="B1" zoomScaleNormal="100" zoomScaleSheetLayoutView="100" workbookViewId="0">
      <selection activeCell="Q20" sqref="Q20"/>
    </sheetView>
  </sheetViews>
  <sheetFormatPr defaultColWidth="9.140625" defaultRowHeight="12.75" x14ac:dyDescent="0.2"/>
  <cols>
    <col min="1" max="1" width="9.140625" style="1"/>
    <col min="2" max="2" width="8.42578125" style="1" customWidth="1"/>
    <col min="3" max="3" width="8.5703125" style="1" customWidth="1"/>
    <col min="4" max="4" width="9.85546875" style="1" customWidth="1"/>
    <col min="5" max="6" width="9.140625" style="1"/>
    <col min="7" max="7" width="13" style="1" customWidth="1"/>
    <col min="8" max="8" width="9.140625" style="1"/>
    <col min="9" max="10" width="9.140625" style="22"/>
    <col min="11" max="11" width="16.28515625" style="1" customWidth="1"/>
    <col min="12" max="12" width="15.85546875" style="1" customWidth="1"/>
    <col min="13" max="13" width="17.42578125" style="1" customWidth="1"/>
    <col min="14" max="16384" width="9.140625" style="1"/>
  </cols>
  <sheetData>
    <row r="1" spans="2:17" ht="18" x14ac:dyDescent="0.25">
      <c r="B1" s="359" t="s">
        <v>229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3" spans="2:17" x14ac:dyDescent="0.2">
      <c r="B3" s="3" t="s">
        <v>120</v>
      </c>
      <c r="H3" s="3" t="s">
        <v>117</v>
      </c>
      <c r="K3" s="48" t="s">
        <v>116</v>
      </c>
    </row>
    <row r="4" spans="2:17" x14ac:dyDescent="0.2">
      <c r="B4" s="4">
        <f>'podatki produkcije'!B6</f>
        <v>0</v>
      </c>
      <c r="H4" s="4">
        <f>'podatki produkcije'!B8</f>
        <v>0</v>
      </c>
      <c r="K4" s="49">
        <f>'podatki produkcije'!B10</f>
        <v>0</v>
      </c>
    </row>
    <row r="5" spans="2:17" ht="8.25" customHeight="1" x14ac:dyDescent="0.2"/>
    <row r="6" spans="2:17" x14ac:dyDescent="0.2">
      <c r="B6" s="389" t="s">
        <v>637</v>
      </c>
      <c r="C6" s="389"/>
      <c r="D6" s="389"/>
      <c r="E6" s="389"/>
      <c r="F6" s="389"/>
      <c r="G6" s="390"/>
      <c r="H6" s="324" t="s">
        <v>93</v>
      </c>
      <c r="I6" s="324" t="s">
        <v>96</v>
      </c>
      <c r="J6" s="324" t="s">
        <v>112</v>
      </c>
      <c r="K6" s="324" t="s">
        <v>97</v>
      </c>
      <c r="L6" s="324" t="s">
        <v>237</v>
      </c>
      <c r="M6" s="325" t="s">
        <v>2</v>
      </c>
    </row>
    <row r="7" spans="2:17" x14ac:dyDescent="0.2">
      <c r="B7" s="320" t="s">
        <v>726</v>
      </c>
      <c r="C7" s="320"/>
      <c r="D7" s="320"/>
      <c r="E7" s="320"/>
      <c r="F7" s="320"/>
      <c r="G7" s="320"/>
      <c r="H7" s="118">
        <v>300</v>
      </c>
      <c r="I7" s="127"/>
      <c r="J7" s="127"/>
      <c r="K7" s="345">
        <f>IF(I7=" ",0,(IF(J7=" ",0,H7*I7*J7)))</f>
        <v>0</v>
      </c>
      <c r="L7" s="346">
        <f>0.22*K7</f>
        <v>0</v>
      </c>
      <c r="M7" s="346">
        <f>K7+L7</f>
        <v>0</v>
      </c>
    </row>
    <row r="8" spans="2:17" x14ac:dyDescent="0.2">
      <c r="B8" s="137" t="s">
        <v>547</v>
      </c>
      <c r="C8" s="138"/>
      <c r="D8" s="138"/>
      <c r="E8" s="138"/>
      <c r="F8" s="138"/>
      <c r="G8" s="138"/>
      <c r="H8" s="118">
        <v>165</v>
      </c>
      <c r="I8" s="127"/>
      <c r="J8" s="127"/>
      <c r="K8" s="128">
        <f>IF(I8=" ",0,(IF(J8=" ",0,H8*I8*J8)))</f>
        <v>0</v>
      </c>
      <c r="L8" s="129">
        <f>0.22*K8</f>
        <v>0</v>
      </c>
      <c r="M8" s="129">
        <f>K8+L8</f>
        <v>0</v>
      </c>
      <c r="O8" s="50"/>
      <c r="P8" s="50"/>
      <c r="Q8" s="50"/>
    </row>
    <row r="9" spans="2:17" x14ac:dyDescent="0.2">
      <c r="B9" s="137" t="s">
        <v>548</v>
      </c>
      <c r="C9" s="138"/>
      <c r="D9" s="138"/>
      <c r="E9" s="138"/>
      <c r="F9" s="138"/>
      <c r="G9" s="138"/>
      <c r="H9" s="118">
        <v>135</v>
      </c>
      <c r="I9" s="127"/>
      <c r="J9" s="127"/>
      <c r="K9" s="128">
        <f>IF(I9=" ",0,(IF(J9=" ",0,H9*I9*J9)))</f>
        <v>0</v>
      </c>
      <c r="L9" s="129">
        <f t="shared" ref="L9:L20" si="0">0.22*K9</f>
        <v>0</v>
      </c>
      <c r="M9" s="129">
        <f>K9+L9</f>
        <v>0</v>
      </c>
      <c r="O9" s="50"/>
      <c r="P9" s="50"/>
      <c r="Q9" s="50"/>
    </row>
    <row r="10" spans="2:17" x14ac:dyDescent="0.2">
      <c r="B10" s="137" t="s">
        <v>407</v>
      </c>
      <c r="C10" s="138"/>
      <c r="D10" s="138"/>
      <c r="E10" s="138"/>
      <c r="F10" s="141"/>
      <c r="G10" s="140"/>
      <c r="H10" s="118">
        <v>36</v>
      </c>
      <c r="I10" s="127"/>
      <c r="J10" s="127"/>
      <c r="K10" s="128">
        <f t="shared" ref="K10:K56" si="1">IF(I10=" ",0,(IF(J10=" ",0,H10*I10*J10)))</f>
        <v>0</v>
      </c>
      <c r="L10" s="129">
        <f t="shared" si="0"/>
        <v>0</v>
      </c>
      <c r="M10" s="129">
        <f t="shared" ref="M10:M56" si="2">K10+L10</f>
        <v>0</v>
      </c>
      <c r="O10" s="50"/>
      <c r="P10" s="50"/>
      <c r="Q10" s="50"/>
    </row>
    <row r="11" spans="2:17" x14ac:dyDescent="0.2">
      <c r="B11" s="137" t="s">
        <v>408</v>
      </c>
      <c r="C11" s="138"/>
      <c r="D11" s="138"/>
      <c r="E11" s="138"/>
      <c r="F11" s="141"/>
      <c r="G11" s="140"/>
      <c r="H11" s="118">
        <v>22</v>
      </c>
      <c r="I11" s="127"/>
      <c r="J11" s="127"/>
      <c r="K11" s="128">
        <f t="shared" si="1"/>
        <v>0</v>
      </c>
      <c r="L11" s="129">
        <f t="shared" si="0"/>
        <v>0</v>
      </c>
      <c r="M11" s="129">
        <f t="shared" si="2"/>
        <v>0</v>
      </c>
      <c r="O11" s="50"/>
      <c r="P11" s="50"/>
      <c r="Q11" s="50"/>
    </row>
    <row r="12" spans="2:17" x14ac:dyDescent="0.2">
      <c r="B12" s="137" t="s">
        <v>409</v>
      </c>
      <c r="C12" s="138"/>
      <c r="D12" s="138"/>
      <c r="E12" s="138"/>
      <c r="F12" s="141"/>
      <c r="G12" s="140"/>
      <c r="H12" s="118">
        <v>16</v>
      </c>
      <c r="I12" s="127"/>
      <c r="J12" s="127"/>
      <c r="K12" s="128">
        <f t="shared" si="1"/>
        <v>0</v>
      </c>
      <c r="L12" s="129">
        <f t="shared" si="0"/>
        <v>0</v>
      </c>
      <c r="M12" s="129">
        <f t="shared" si="2"/>
        <v>0</v>
      </c>
      <c r="O12" s="50"/>
      <c r="P12" s="50"/>
      <c r="Q12" s="50"/>
    </row>
    <row r="13" spans="2:17" ht="10.5" customHeight="1" x14ac:dyDescent="0.2">
      <c r="B13" s="142"/>
      <c r="C13" s="142"/>
      <c r="D13" s="142"/>
      <c r="E13" s="142"/>
      <c r="F13" s="307"/>
      <c r="G13" s="149"/>
      <c r="H13" s="308"/>
      <c r="I13" s="309"/>
      <c r="J13" s="309"/>
      <c r="K13" s="310"/>
      <c r="L13" s="310"/>
      <c r="M13" s="310"/>
      <c r="O13" s="50"/>
      <c r="P13" s="50"/>
      <c r="Q13" s="50"/>
    </row>
    <row r="14" spans="2:17" x14ac:dyDescent="0.2">
      <c r="B14" s="389" t="s">
        <v>638</v>
      </c>
      <c r="C14" s="389"/>
      <c r="D14" s="389"/>
      <c r="E14" s="389"/>
      <c r="F14" s="389"/>
      <c r="G14" s="389"/>
      <c r="H14" s="238"/>
      <c r="I14" s="306"/>
      <c r="J14" s="306"/>
      <c r="K14" s="305"/>
      <c r="L14" s="305"/>
      <c r="M14" s="305"/>
      <c r="O14" s="50"/>
      <c r="P14" s="50"/>
      <c r="Q14" s="50"/>
    </row>
    <row r="15" spans="2:17" x14ac:dyDescent="0.2">
      <c r="B15" s="137" t="s">
        <v>410</v>
      </c>
      <c r="C15" s="138"/>
      <c r="D15" s="138"/>
      <c r="E15" s="138"/>
      <c r="F15" s="139"/>
      <c r="G15" s="140"/>
      <c r="H15" s="118">
        <v>17</v>
      </c>
      <c r="I15" s="127"/>
      <c r="J15" s="127"/>
      <c r="K15" s="128">
        <f t="shared" si="1"/>
        <v>0</v>
      </c>
      <c r="L15" s="129">
        <f t="shared" si="0"/>
        <v>0</v>
      </c>
      <c r="M15" s="129">
        <f t="shared" si="2"/>
        <v>0</v>
      </c>
      <c r="O15" s="50"/>
      <c r="P15" s="50"/>
      <c r="Q15" s="50"/>
    </row>
    <row r="16" spans="2:17" x14ac:dyDescent="0.2">
      <c r="B16" s="137" t="s">
        <v>431</v>
      </c>
      <c r="C16" s="138"/>
      <c r="D16" s="138"/>
      <c r="E16" s="138"/>
      <c r="F16" s="139"/>
      <c r="G16" s="140"/>
      <c r="H16" s="118">
        <v>22</v>
      </c>
      <c r="I16" s="127"/>
      <c r="J16" s="127"/>
      <c r="K16" s="128">
        <f t="shared" si="1"/>
        <v>0</v>
      </c>
      <c r="L16" s="129">
        <f t="shared" si="0"/>
        <v>0</v>
      </c>
      <c r="M16" s="129">
        <f t="shared" si="2"/>
        <v>0</v>
      </c>
      <c r="O16" s="50"/>
      <c r="P16" s="50"/>
      <c r="Q16" s="50"/>
    </row>
    <row r="17" spans="2:17" x14ac:dyDescent="0.2">
      <c r="B17" s="137" t="s">
        <v>430</v>
      </c>
      <c r="C17" s="138"/>
      <c r="D17" s="138"/>
      <c r="E17" s="138"/>
      <c r="F17" s="139"/>
      <c r="G17" s="140"/>
      <c r="H17" s="118">
        <v>12</v>
      </c>
      <c r="I17" s="127"/>
      <c r="J17" s="127"/>
      <c r="K17" s="128">
        <f t="shared" si="1"/>
        <v>0</v>
      </c>
      <c r="L17" s="129">
        <f t="shared" si="0"/>
        <v>0</v>
      </c>
      <c r="M17" s="129">
        <f t="shared" si="2"/>
        <v>0</v>
      </c>
      <c r="O17" s="50"/>
      <c r="P17" s="50"/>
      <c r="Q17" s="50"/>
    </row>
    <row r="18" spans="2:17" x14ac:dyDescent="0.2">
      <c r="B18" s="137" t="s">
        <v>411</v>
      </c>
      <c r="C18" s="138"/>
      <c r="D18" s="138"/>
      <c r="E18" s="138"/>
      <c r="F18" s="139"/>
      <c r="G18" s="140"/>
      <c r="H18" s="118">
        <v>12</v>
      </c>
      <c r="I18" s="127"/>
      <c r="J18" s="127"/>
      <c r="K18" s="128">
        <f t="shared" si="1"/>
        <v>0</v>
      </c>
      <c r="L18" s="129">
        <f t="shared" si="0"/>
        <v>0</v>
      </c>
      <c r="M18" s="129">
        <f t="shared" si="2"/>
        <v>0</v>
      </c>
      <c r="O18" s="50"/>
      <c r="P18" s="50"/>
      <c r="Q18" s="272"/>
    </row>
    <row r="19" spans="2:17" x14ac:dyDescent="0.2">
      <c r="B19" s="137" t="s">
        <v>412</v>
      </c>
      <c r="C19" s="138"/>
      <c r="D19" s="138"/>
      <c r="E19" s="138"/>
      <c r="F19" s="139"/>
      <c r="G19" s="140"/>
      <c r="H19" s="118">
        <v>60</v>
      </c>
      <c r="I19" s="127"/>
      <c r="J19" s="127"/>
      <c r="K19" s="128">
        <f t="shared" si="1"/>
        <v>0</v>
      </c>
      <c r="L19" s="129">
        <f t="shared" si="0"/>
        <v>0</v>
      </c>
      <c r="M19" s="129">
        <f t="shared" si="2"/>
        <v>0</v>
      </c>
      <c r="O19" s="50"/>
      <c r="P19" s="50"/>
      <c r="Q19" s="50"/>
    </row>
    <row r="20" spans="2:17" x14ac:dyDescent="0.2">
      <c r="B20" s="137" t="s">
        <v>420</v>
      </c>
      <c r="C20" s="138"/>
      <c r="D20" s="138"/>
      <c r="E20" s="138"/>
      <c r="F20" s="139"/>
      <c r="G20" s="140"/>
      <c r="H20" s="136">
        <v>7</v>
      </c>
      <c r="I20" s="127"/>
      <c r="J20" s="127"/>
      <c r="K20" s="128">
        <f t="shared" si="1"/>
        <v>0</v>
      </c>
      <c r="L20" s="129">
        <f t="shared" si="0"/>
        <v>0</v>
      </c>
      <c r="M20" s="129">
        <f t="shared" si="2"/>
        <v>0</v>
      </c>
      <c r="O20" s="50"/>
      <c r="P20" s="50"/>
      <c r="Q20" s="50"/>
    </row>
    <row r="21" spans="2:17" ht="10.5" customHeight="1" x14ac:dyDescent="0.2">
      <c r="B21" s="142"/>
      <c r="C21" s="142"/>
      <c r="D21" s="142"/>
      <c r="E21" s="142"/>
      <c r="F21" s="150"/>
      <c r="G21" s="149"/>
      <c r="H21" s="308"/>
      <c r="I21" s="309"/>
      <c r="J21" s="309"/>
      <c r="K21" s="310"/>
      <c r="L21" s="310"/>
      <c r="M21" s="310"/>
      <c r="O21" s="50"/>
      <c r="P21" s="50"/>
      <c r="Q21" s="50"/>
    </row>
    <row r="22" spans="2:17" x14ac:dyDescent="0.2">
      <c r="B22" s="389" t="s">
        <v>639</v>
      </c>
      <c r="C22" s="389"/>
      <c r="D22" s="389"/>
      <c r="E22" s="389"/>
      <c r="F22" s="389"/>
      <c r="G22" s="389"/>
      <c r="H22" s="238"/>
      <c r="I22" s="306"/>
      <c r="J22" s="306"/>
      <c r="K22" s="305"/>
      <c r="L22" s="305"/>
      <c r="M22" s="305"/>
      <c r="O22" s="50"/>
      <c r="P22" s="50"/>
      <c r="Q22" s="50"/>
    </row>
    <row r="23" spans="2:17" x14ac:dyDescent="0.2">
      <c r="B23" s="292" t="s">
        <v>627</v>
      </c>
      <c r="C23" s="142"/>
      <c r="D23" s="142"/>
      <c r="E23" s="142"/>
      <c r="F23" s="150"/>
      <c r="G23" s="294"/>
      <c r="H23" s="293">
        <v>10</v>
      </c>
      <c r="I23" s="127"/>
      <c r="J23" s="127"/>
      <c r="K23" s="128">
        <f t="shared" ref="K23:K26" si="3">IF(I23=" ",0,(IF(J23=" ",0,H23*I23*J23)))</f>
        <v>0</v>
      </c>
      <c r="L23" s="129">
        <f t="shared" ref="L23:L26" si="4">0.22*K23</f>
        <v>0</v>
      </c>
      <c r="M23" s="129">
        <f t="shared" ref="M23:M26" si="5">K23+L23</f>
        <v>0</v>
      </c>
      <c r="O23" s="50"/>
      <c r="P23" s="50"/>
      <c r="Q23" s="50"/>
    </row>
    <row r="24" spans="2:17" x14ac:dyDescent="0.2">
      <c r="B24" s="292" t="s">
        <v>628</v>
      </c>
      <c r="C24" s="142"/>
      <c r="D24" s="142"/>
      <c r="E24" s="142"/>
      <c r="F24" s="150"/>
      <c r="G24" s="294"/>
      <c r="H24" s="293">
        <v>18</v>
      </c>
      <c r="I24" s="127"/>
      <c r="J24" s="127"/>
      <c r="K24" s="128">
        <f t="shared" si="3"/>
        <v>0</v>
      </c>
      <c r="L24" s="129">
        <f t="shared" si="4"/>
        <v>0</v>
      </c>
      <c r="M24" s="129">
        <f t="shared" si="5"/>
        <v>0</v>
      </c>
      <c r="O24" s="50"/>
      <c r="P24" s="50"/>
      <c r="Q24" s="50"/>
    </row>
    <row r="25" spans="2:17" x14ac:dyDescent="0.2">
      <c r="B25" s="292" t="s">
        <v>629</v>
      </c>
      <c r="C25" s="142"/>
      <c r="D25" s="142"/>
      <c r="E25" s="142"/>
      <c r="F25" s="150"/>
      <c r="G25" s="294"/>
      <c r="H25" s="293">
        <v>18</v>
      </c>
      <c r="I25" s="127"/>
      <c r="J25" s="127"/>
      <c r="K25" s="128">
        <f t="shared" si="3"/>
        <v>0</v>
      </c>
      <c r="L25" s="129">
        <f t="shared" si="4"/>
        <v>0</v>
      </c>
      <c r="M25" s="129">
        <f t="shared" si="5"/>
        <v>0</v>
      </c>
      <c r="O25" s="50"/>
      <c r="P25" s="50"/>
      <c r="Q25" s="50"/>
    </row>
    <row r="26" spans="2:17" x14ac:dyDescent="0.2">
      <c r="B26" s="292" t="s">
        <v>630</v>
      </c>
      <c r="C26" s="142"/>
      <c r="D26" s="142"/>
      <c r="E26" s="142"/>
      <c r="F26" s="150"/>
      <c r="G26" s="294"/>
      <c r="H26" s="267">
        <v>25</v>
      </c>
      <c r="I26" s="127"/>
      <c r="J26" s="127"/>
      <c r="K26" s="128">
        <f t="shared" si="3"/>
        <v>0</v>
      </c>
      <c r="L26" s="129">
        <f t="shared" si="4"/>
        <v>0</v>
      </c>
      <c r="M26" s="129">
        <f t="shared" si="5"/>
        <v>0</v>
      </c>
      <c r="O26" s="50"/>
      <c r="P26" s="50"/>
      <c r="Q26" s="50"/>
    </row>
    <row r="27" spans="2:17" x14ac:dyDescent="0.2">
      <c r="B27" s="292" t="s">
        <v>693</v>
      </c>
      <c r="C27" s="142"/>
      <c r="D27" s="142"/>
      <c r="E27" s="142"/>
      <c r="F27" s="150"/>
      <c r="G27" s="294"/>
      <c r="H27" s="267">
        <v>35</v>
      </c>
      <c r="I27" s="127"/>
      <c r="J27" s="127"/>
      <c r="K27" s="128">
        <f t="shared" ref="K27" si="6">IF(I27=" ",0,(IF(J27=" ",0,H27*I27*J27)))</f>
        <v>0</v>
      </c>
      <c r="L27" s="129">
        <f t="shared" ref="L27" si="7">0.22*K27</f>
        <v>0</v>
      </c>
      <c r="M27" s="129">
        <f t="shared" ref="M27" si="8">K27+L27</f>
        <v>0</v>
      </c>
      <c r="O27" s="50"/>
      <c r="P27" s="50"/>
      <c r="Q27" s="50"/>
    </row>
    <row r="28" spans="2:17" x14ac:dyDescent="0.2">
      <c r="B28" s="252" t="s">
        <v>634</v>
      </c>
      <c r="C28" s="86"/>
      <c r="D28" s="138"/>
      <c r="E28" s="138"/>
      <c r="F28" s="139"/>
      <c r="G28" s="303"/>
      <c r="H28" s="302">
        <v>35</v>
      </c>
      <c r="I28" s="147"/>
      <c r="J28" s="147"/>
      <c r="K28" s="148">
        <f t="shared" si="1"/>
        <v>0</v>
      </c>
      <c r="L28" s="148">
        <f>0.22*K28</f>
        <v>0</v>
      </c>
      <c r="M28" s="148">
        <f t="shared" si="2"/>
        <v>0</v>
      </c>
      <c r="O28" s="53"/>
      <c r="P28" s="51"/>
      <c r="Q28" s="52"/>
    </row>
    <row r="29" spans="2:17" x14ac:dyDescent="0.2">
      <c r="B29" s="252" t="s">
        <v>413</v>
      </c>
      <c r="C29" s="86"/>
      <c r="D29" s="138"/>
      <c r="E29" s="138"/>
      <c r="F29" s="139"/>
      <c r="G29" s="303"/>
      <c r="H29" s="302">
        <v>6</v>
      </c>
      <c r="I29" s="147"/>
      <c r="J29" s="147"/>
      <c r="K29" s="148">
        <f t="shared" si="1"/>
        <v>0</v>
      </c>
      <c r="L29" s="148">
        <f>0.22*K29</f>
        <v>0</v>
      </c>
      <c r="M29" s="148">
        <f t="shared" si="2"/>
        <v>0</v>
      </c>
      <c r="O29" s="53"/>
      <c r="P29" s="51"/>
      <c r="Q29" s="52"/>
    </row>
    <row r="30" spans="2:17" x14ac:dyDescent="0.2">
      <c r="B30" s="252" t="s">
        <v>635</v>
      </c>
      <c r="C30" s="86"/>
      <c r="D30" s="138"/>
      <c r="E30" s="138"/>
      <c r="F30" s="139"/>
      <c r="G30" s="303"/>
      <c r="H30" s="302">
        <v>50</v>
      </c>
      <c r="I30" s="147"/>
      <c r="J30" s="147"/>
      <c r="K30" s="148">
        <f t="shared" si="1"/>
        <v>0</v>
      </c>
      <c r="L30" s="148">
        <f>0.22*K30</f>
        <v>0</v>
      </c>
      <c r="M30" s="148">
        <f t="shared" si="2"/>
        <v>0</v>
      </c>
      <c r="O30" s="53"/>
      <c r="P30" s="51"/>
      <c r="Q30" s="52"/>
    </row>
    <row r="31" spans="2:17" x14ac:dyDescent="0.2">
      <c r="B31" s="252" t="s">
        <v>636</v>
      </c>
      <c r="C31" s="86"/>
      <c r="D31" s="138"/>
      <c r="E31" s="138"/>
      <c r="F31" s="139"/>
      <c r="G31" s="303"/>
      <c r="H31" s="302">
        <v>30</v>
      </c>
      <c r="I31" s="147"/>
      <c r="J31" s="147"/>
      <c r="K31" s="148">
        <f t="shared" si="1"/>
        <v>0</v>
      </c>
      <c r="L31" s="148">
        <f>0.22*K31</f>
        <v>0</v>
      </c>
      <c r="M31" s="148">
        <f t="shared" si="2"/>
        <v>0</v>
      </c>
      <c r="O31" s="53"/>
      <c r="P31" s="51"/>
      <c r="Q31" s="52"/>
    </row>
    <row r="32" spans="2:17" x14ac:dyDescent="0.2">
      <c r="B32" s="252" t="s">
        <v>414</v>
      </c>
      <c r="C32" s="86"/>
      <c r="D32" s="138"/>
      <c r="E32" s="138"/>
      <c r="F32" s="139"/>
      <c r="G32" s="303"/>
      <c r="H32" s="302">
        <v>16</v>
      </c>
      <c r="I32" s="147"/>
      <c r="J32" s="147"/>
      <c r="K32" s="148">
        <f t="shared" si="1"/>
        <v>0</v>
      </c>
      <c r="L32" s="148">
        <f>0.22*K32</f>
        <v>0</v>
      </c>
      <c r="M32" s="148">
        <f t="shared" si="2"/>
        <v>0</v>
      </c>
      <c r="O32" s="53"/>
      <c r="P32" s="51"/>
      <c r="Q32" s="52"/>
    </row>
    <row r="33" spans="2:17" ht="14.25" customHeight="1" x14ac:dyDescent="0.2">
      <c r="B33" s="86"/>
      <c r="C33" s="86"/>
      <c r="D33" s="142"/>
      <c r="E33" s="142"/>
      <c r="F33" s="150"/>
      <c r="G33" s="294"/>
      <c r="H33" s="311"/>
      <c r="I33" s="315"/>
      <c r="J33" s="315"/>
      <c r="K33" s="316"/>
      <c r="L33" s="316"/>
      <c r="M33" s="316"/>
      <c r="O33" s="53"/>
      <c r="P33" s="51"/>
      <c r="Q33" s="52"/>
    </row>
    <row r="34" spans="2:17" x14ac:dyDescent="0.2">
      <c r="B34" s="389" t="s">
        <v>640</v>
      </c>
      <c r="C34" s="389"/>
      <c r="D34" s="389"/>
      <c r="E34" s="389"/>
      <c r="F34" s="389"/>
      <c r="G34" s="389"/>
      <c r="H34" s="313"/>
      <c r="I34" s="314"/>
      <c r="J34" s="314"/>
      <c r="K34" s="312"/>
      <c r="L34" s="312"/>
      <c r="M34" s="312"/>
      <c r="O34" s="53"/>
      <c r="P34" s="51"/>
      <c r="Q34" s="52"/>
    </row>
    <row r="35" spans="2:17" x14ac:dyDescent="0.2">
      <c r="B35" s="137" t="s">
        <v>474</v>
      </c>
      <c r="C35" s="138"/>
      <c r="D35" s="138"/>
      <c r="E35" s="138"/>
      <c r="F35" s="138"/>
      <c r="G35" s="140"/>
      <c r="H35" s="118">
        <v>10</v>
      </c>
      <c r="I35" s="116"/>
      <c r="J35" s="116"/>
      <c r="K35" s="128">
        <f>IF(I35=" ",0,(IF(J35=" ",0,H35*I35*J35)))</f>
        <v>0</v>
      </c>
      <c r="L35" s="117">
        <f t="shared" ref="L35:L57" si="9">0.22*K35</f>
        <v>0</v>
      </c>
      <c r="M35" s="129">
        <f>K35+L35</f>
        <v>0</v>
      </c>
      <c r="O35" s="50"/>
      <c r="P35" s="50"/>
      <c r="Q35" s="50"/>
    </row>
    <row r="36" spans="2:17" x14ac:dyDescent="0.2">
      <c r="B36" s="137" t="s">
        <v>475</v>
      </c>
      <c r="C36" s="138"/>
      <c r="D36" s="138"/>
      <c r="E36" s="138"/>
      <c r="F36" s="138"/>
      <c r="G36" s="140"/>
      <c r="H36" s="118">
        <v>7</v>
      </c>
      <c r="I36" s="116"/>
      <c r="J36" s="116"/>
      <c r="K36" s="128">
        <f>IF(I36=" ",0,(IF(J36=" ",0,H36*I36*J36)))</f>
        <v>0</v>
      </c>
      <c r="L36" s="117">
        <f t="shared" si="9"/>
        <v>0</v>
      </c>
      <c r="M36" s="129">
        <f>K36+L36</f>
        <v>0</v>
      </c>
      <c r="O36" s="50"/>
      <c r="P36" s="50"/>
      <c r="Q36" s="50"/>
    </row>
    <row r="37" spans="2:17" x14ac:dyDescent="0.2">
      <c r="B37" s="137" t="s">
        <v>415</v>
      </c>
      <c r="C37" s="138"/>
      <c r="D37" s="138"/>
      <c r="E37" s="138"/>
      <c r="F37" s="138"/>
      <c r="G37" s="140"/>
      <c r="H37" s="118">
        <v>10</v>
      </c>
      <c r="I37" s="116"/>
      <c r="J37" s="116"/>
      <c r="K37" s="128">
        <f t="shared" si="1"/>
        <v>0</v>
      </c>
      <c r="L37" s="117">
        <f t="shared" si="9"/>
        <v>0</v>
      </c>
      <c r="M37" s="129">
        <f t="shared" si="2"/>
        <v>0</v>
      </c>
      <c r="O37" s="50"/>
      <c r="P37" s="50"/>
      <c r="Q37" s="50"/>
    </row>
    <row r="38" spans="2:17" x14ac:dyDescent="0.2">
      <c r="B38" s="137" t="s">
        <v>416</v>
      </c>
      <c r="C38" s="138"/>
      <c r="D38" s="138"/>
      <c r="E38" s="138"/>
      <c r="F38" s="139"/>
      <c r="G38" s="140"/>
      <c r="H38" s="118">
        <v>7</v>
      </c>
      <c r="I38" s="116"/>
      <c r="J38" s="116"/>
      <c r="K38" s="128">
        <f t="shared" si="1"/>
        <v>0</v>
      </c>
      <c r="L38" s="117">
        <f t="shared" si="9"/>
        <v>0</v>
      </c>
      <c r="M38" s="129">
        <f t="shared" si="2"/>
        <v>0</v>
      </c>
      <c r="O38" s="50"/>
      <c r="P38" s="50"/>
      <c r="Q38" s="50"/>
    </row>
    <row r="39" spans="2:17" x14ac:dyDescent="0.2">
      <c r="B39" s="137" t="s">
        <v>417</v>
      </c>
      <c r="C39" s="138"/>
      <c r="D39" s="138"/>
      <c r="E39" s="138"/>
      <c r="F39" s="139"/>
      <c r="G39" s="140"/>
      <c r="H39" s="118">
        <v>7</v>
      </c>
      <c r="I39" s="116"/>
      <c r="J39" s="116"/>
      <c r="K39" s="128">
        <f t="shared" si="1"/>
        <v>0</v>
      </c>
      <c r="L39" s="117">
        <f t="shared" si="9"/>
        <v>0</v>
      </c>
      <c r="M39" s="129">
        <f t="shared" si="2"/>
        <v>0</v>
      </c>
      <c r="O39" s="50"/>
      <c r="P39" s="50"/>
      <c r="Q39" s="50"/>
    </row>
    <row r="40" spans="2:17" x14ac:dyDescent="0.2">
      <c r="B40" s="137" t="s">
        <v>418</v>
      </c>
      <c r="C40" s="138"/>
      <c r="D40" s="138"/>
      <c r="E40" s="138"/>
      <c r="F40" s="139"/>
      <c r="G40" s="140"/>
      <c r="H40" s="118">
        <v>10</v>
      </c>
      <c r="I40" s="116"/>
      <c r="J40" s="116"/>
      <c r="K40" s="128">
        <f>IF(I40=" ",0,(IF(J40=" ",0,H40*I40*J40)))</f>
        <v>0</v>
      </c>
      <c r="L40" s="117">
        <f t="shared" si="9"/>
        <v>0</v>
      </c>
      <c r="M40" s="129">
        <f t="shared" si="2"/>
        <v>0</v>
      </c>
      <c r="O40" s="50"/>
      <c r="P40" s="50"/>
      <c r="Q40" s="50"/>
    </row>
    <row r="41" spans="2:17" x14ac:dyDescent="0.2">
      <c r="B41" s="137" t="s">
        <v>432</v>
      </c>
      <c r="C41" s="138"/>
      <c r="D41" s="138"/>
      <c r="E41" s="138"/>
      <c r="F41" s="139"/>
      <c r="G41" s="140"/>
      <c r="H41" s="118">
        <v>12</v>
      </c>
      <c r="I41" s="116"/>
      <c r="J41" s="116"/>
      <c r="K41" s="128">
        <f t="shared" si="1"/>
        <v>0</v>
      </c>
      <c r="L41" s="117">
        <f t="shared" si="9"/>
        <v>0</v>
      </c>
      <c r="M41" s="129">
        <f t="shared" si="2"/>
        <v>0</v>
      </c>
      <c r="O41" s="50"/>
      <c r="P41" s="50"/>
      <c r="Q41" s="50"/>
    </row>
    <row r="42" spans="2:17" x14ac:dyDescent="0.2">
      <c r="B42" s="137" t="s">
        <v>419</v>
      </c>
      <c r="C42" s="138"/>
      <c r="D42" s="138"/>
      <c r="E42" s="138"/>
      <c r="F42" s="139"/>
      <c r="G42" s="140"/>
      <c r="H42" s="118">
        <v>7</v>
      </c>
      <c r="I42" s="116"/>
      <c r="J42" s="116"/>
      <c r="K42" s="128">
        <f t="shared" si="1"/>
        <v>0</v>
      </c>
      <c r="L42" s="117">
        <f t="shared" si="9"/>
        <v>0</v>
      </c>
      <c r="M42" s="129">
        <f t="shared" si="2"/>
        <v>0</v>
      </c>
      <c r="O42" s="50"/>
      <c r="P42" s="50"/>
      <c r="Q42" s="50"/>
    </row>
    <row r="43" spans="2:17" x14ac:dyDescent="0.2">
      <c r="B43" s="137" t="s">
        <v>433</v>
      </c>
      <c r="C43" s="138"/>
      <c r="D43" s="138"/>
      <c r="E43" s="138"/>
      <c r="F43" s="139"/>
      <c r="G43" s="140"/>
      <c r="H43" s="118">
        <v>10</v>
      </c>
      <c r="I43" s="116"/>
      <c r="J43" s="116"/>
      <c r="K43" s="152">
        <f t="shared" si="1"/>
        <v>0</v>
      </c>
      <c r="L43" s="117">
        <f t="shared" si="9"/>
        <v>0</v>
      </c>
      <c r="M43" s="117">
        <f t="shared" si="2"/>
        <v>0</v>
      </c>
    </row>
    <row r="44" spans="2:17" ht="12" customHeight="1" x14ac:dyDescent="0.2">
      <c r="B44" s="142"/>
      <c r="C44" s="142"/>
      <c r="D44" s="142"/>
      <c r="E44" s="142"/>
      <c r="F44" s="150"/>
      <c r="G44" s="149"/>
      <c r="H44" s="308"/>
      <c r="I44" s="309"/>
      <c r="J44" s="309"/>
      <c r="K44" s="310"/>
      <c r="L44" s="310"/>
      <c r="M44" s="310"/>
    </row>
    <row r="45" spans="2:17" x14ac:dyDescent="0.2">
      <c r="B45" s="389" t="s">
        <v>641</v>
      </c>
      <c r="C45" s="389"/>
      <c r="D45" s="389"/>
      <c r="E45" s="389"/>
      <c r="F45" s="389"/>
      <c r="G45" s="389"/>
      <c r="H45" s="238"/>
      <c r="I45" s="306"/>
      <c r="J45" s="306"/>
      <c r="K45" s="305"/>
      <c r="L45" s="305"/>
      <c r="M45" s="305"/>
    </row>
    <row r="46" spans="2:17" x14ac:dyDescent="0.2">
      <c r="B46" s="137" t="s">
        <v>421</v>
      </c>
      <c r="C46" s="138"/>
      <c r="D46" s="138"/>
      <c r="E46" s="138"/>
      <c r="F46" s="139"/>
      <c r="G46" s="140"/>
      <c r="H46" s="118">
        <v>6</v>
      </c>
      <c r="I46" s="116"/>
      <c r="J46" s="116"/>
      <c r="K46" s="128">
        <f t="shared" si="1"/>
        <v>0</v>
      </c>
      <c r="L46" s="117">
        <f t="shared" si="9"/>
        <v>0</v>
      </c>
      <c r="M46" s="129">
        <f t="shared" si="2"/>
        <v>0</v>
      </c>
    </row>
    <row r="47" spans="2:17" x14ac:dyDescent="0.2">
      <c r="B47" s="137" t="s">
        <v>422</v>
      </c>
      <c r="C47" s="138"/>
      <c r="D47" s="138"/>
      <c r="E47" s="138"/>
      <c r="F47" s="139"/>
      <c r="G47" s="140"/>
      <c r="H47" s="118">
        <v>4</v>
      </c>
      <c r="I47" s="116"/>
      <c r="J47" s="116"/>
      <c r="K47" s="128">
        <f t="shared" si="1"/>
        <v>0</v>
      </c>
      <c r="L47" s="117">
        <f t="shared" si="9"/>
        <v>0</v>
      </c>
      <c r="M47" s="129">
        <f t="shared" si="2"/>
        <v>0</v>
      </c>
    </row>
    <row r="48" spans="2:17" x14ac:dyDescent="0.2">
      <c r="B48" s="137" t="s">
        <v>434</v>
      </c>
      <c r="C48" s="138"/>
      <c r="D48" s="138"/>
      <c r="E48" s="138"/>
      <c r="F48" s="139"/>
      <c r="G48" s="140"/>
      <c r="H48" s="118">
        <v>4</v>
      </c>
      <c r="I48" s="116"/>
      <c r="J48" s="116"/>
      <c r="K48" s="128">
        <f t="shared" si="1"/>
        <v>0</v>
      </c>
      <c r="L48" s="117">
        <f t="shared" si="9"/>
        <v>0</v>
      </c>
      <c r="M48" s="129">
        <f t="shared" si="2"/>
        <v>0</v>
      </c>
    </row>
    <row r="49" spans="2:13" x14ac:dyDescent="0.2">
      <c r="B49" s="137" t="s">
        <v>423</v>
      </c>
      <c r="C49" s="138"/>
      <c r="D49" s="138"/>
      <c r="E49" s="138"/>
      <c r="F49" s="139"/>
      <c r="G49" s="140"/>
      <c r="H49" s="118">
        <v>0.5</v>
      </c>
      <c r="I49" s="116"/>
      <c r="J49" s="116"/>
      <c r="K49" s="128">
        <f t="shared" si="1"/>
        <v>0</v>
      </c>
      <c r="L49" s="117">
        <f t="shared" si="9"/>
        <v>0</v>
      </c>
      <c r="M49" s="129">
        <f t="shared" si="2"/>
        <v>0</v>
      </c>
    </row>
    <row r="50" spans="2:13" x14ac:dyDescent="0.2">
      <c r="B50" s="137" t="s">
        <v>424</v>
      </c>
      <c r="C50" s="138"/>
      <c r="D50" s="138"/>
      <c r="E50" s="138"/>
      <c r="F50" s="139"/>
      <c r="G50" s="140"/>
      <c r="H50" s="118">
        <v>1</v>
      </c>
      <c r="I50" s="116"/>
      <c r="J50" s="116"/>
      <c r="K50" s="128">
        <f t="shared" si="1"/>
        <v>0</v>
      </c>
      <c r="L50" s="117">
        <f t="shared" si="9"/>
        <v>0</v>
      </c>
      <c r="M50" s="129">
        <f t="shared" si="2"/>
        <v>0</v>
      </c>
    </row>
    <row r="51" spans="2:13" x14ac:dyDescent="0.2">
      <c r="B51" s="137" t="s">
        <v>425</v>
      </c>
      <c r="C51" s="138"/>
      <c r="D51" s="138"/>
      <c r="E51" s="138"/>
      <c r="F51" s="139"/>
      <c r="G51" s="140"/>
      <c r="H51" s="118">
        <v>3</v>
      </c>
      <c r="I51" s="116"/>
      <c r="J51" s="116"/>
      <c r="K51" s="128">
        <f t="shared" si="1"/>
        <v>0</v>
      </c>
      <c r="L51" s="117">
        <f t="shared" si="9"/>
        <v>0</v>
      </c>
      <c r="M51" s="129">
        <f t="shared" si="2"/>
        <v>0</v>
      </c>
    </row>
    <row r="52" spans="2:13" x14ac:dyDescent="0.2">
      <c r="B52" s="137" t="s">
        <v>426</v>
      </c>
      <c r="C52" s="138"/>
      <c r="D52" s="138"/>
      <c r="E52" s="138"/>
      <c r="F52" s="139"/>
      <c r="G52" s="140"/>
      <c r="H52" s="118">
        <v>3</v>
      </c>
      <c r="I52" s="116"/>
      <c r="J52" s="116"/>
      <c r="K52" s="128">
        <f t="shared" si="1"/>
        <v>0</v>
      </c>
      <c r="L52" s="117">
        <f t="shared" si="9"/>
        <v>0</v>
      </c>
      <c r="M52" s="129">
        <f t="shared" si="2"/>
        <v>0</v>
      </c>
    </row>
    <row r="53" spans="2:13" x14ac:dyDescent="0.2">
      <c r="B53" s="137" t="s">
        <v>427</v>
      </c>
      <c r="C53" s="138"/>
      <c r="D53" s="138"/>
      <c r="E53" s="138"/>
      <c r="F53" s="139"/>
      <c r="G53" s="140"/>
      <c r="H53" s="118">
        <v>1</v>
      </c>
      <c r="I53" s="116"/>
      <c r="J53" s="116"/>
      <c r="K53" s="128">
        <f t="shared" si="1"/>
        <v>0</v>
      </c>
      <c r="L53" s="117">
        <f t="shared" si="9"/>
        <v>0</v>
      </c>
      <c r="M53" s="129">
        <f t="shared" si="2"/>
        <v>0</v>
      </c>
    </row>
    <row r="54" spans="2:13" x14ac:dyDescent="0.2">
      <c r="B54" s="137" t="s">
        <v>428</v>
      </c>
      <c r="C54" s="138"/>
      <c r="D54" s="138"/>
      <c r="E54" s="138"/>
      <c r="F54" s="139"/>
      <c r="G54" s="140"/>
      <c r="H54" s="118">
        <v>1</v>
      </c>
      <c r="I54" s="116"/>
      <c r="J54" s="116"/>
      <c r="K54" s="128">
        <f t="shared" si="1"/>
        <v>0</v>
      </c>
      <c r="L54" s="117">
        <f t="shared" si="9"/>
        <v>0</v>
      </c>
      <c r="M54" s="129">
        <f t="shared" si="2"/>
        <v>0</v>
      </c>
    </row>
    <row r="55" spans="2:13" x14ac:dyDescent="0.2">
      <c r="B55" s="137" t="s">
        <v>429</v>
      </c>
      <c r="C55" s="138"/>
      <c r="D55" s="138"/>
      <c r="E55" s="138"/>
      <c r="F55" s="139"/>
      <c r="G55" s="140"/>
      <c r="H55" s="118">
        <v>4</v>
      </c>
      <c r="I55" s="116"/>
      <c r="J55" s="116"/>
      <c r="K55" s="128">
        <f t="shared" si="1"/>
        <v>0</v>
      </c>
      <c r="L55" s="117">
        <f t="shared" si="9"/>
        <v>0</v>
      </c>
      <c r="M55" s="129">
        <f t="shared" si="2"/>
        <v>0</v>
      </c>
    </row>
    <row r="56" spans="2:13" x14ac:dyDescent="0.2">
      <c r="B56" s="137" t="s">
        <v>250</v>
      </c>
      <c r="C56" s="138"/>
      <c r="D56" s="138"/>
      <c r="E56" s="138"/>
      <c r="F56" s="139"/>
      <c r="G56" s="140"/>
      <c r="H56" s="118">
        <v>1</v>
      </c>
      <c r="I56" s="116"/>
      <c r="J56" s="116"/>
      <c r="K56" s="128">
        <f t="shared" si="1"/>
        <v>0</v>
      </c>
      <c r="L56" s="117">
        <f t="shared" si="9"/>
        <v>0</v>
      </c>
      <c r="M56" s="129">
        <f t="shared" si="2"/>
        <v>0</v>
      </c>
    </row>
    <row r="57" spans="2:13" x14ac:dyDescent="0.2">
      <c r="B57" s="137" t="s">
        <v>249</v>
      </c>
      <c r="C57" s="138"/>
      <c r="D57" s="138"/>
      <c r="E57" s="138"/>
      <c r="F57" s="139"/>
      <c r="G57" s="140"/>
      <c r="H57" s="118">
        <v>1</v>
      </c>
      <c r="I57" s="116"/>
      <c r="J57" s="116"/>
      <c r="K57" s="128">
        <f>IF(I57=" ",0,(IF(J57=" ",0,H57*I57*J57)))</f>
        <v>0</v>
      </c>
      <c r="L57" s="117">
        <f t="shared" si="9"/>
        <v>0</v>
      </c>
      <c r="M57" s="129">
        <f>K57+L57</f>
        <v>0</v>
      </c>
    </row>
    <row r="58" spans="2:13" x14ac:dyDescent="0.2">
      <c r="B58" s="183" t="s">
        <v>631</v>
      </c>
      <c r="C58" s="138"/>
      <c r="D58" s="138"/>
      <c r="E58" s="138"/>
      <c r="F58" s="139"/>
      <c r="G58" s="145"/>
      <c r="H58" s="267">
        <v>1</v>
      </c>
      <c r="I58" s="116"/>
      <c r="J58" s="116"/>
      <c r="K58" s="128">
        <f t="shared" ref="K58:K60" si="10">IF(I58=" ",0,(IF(J58=" ",0,H58*I58*J58)))</f>
        <v>0</v>
      </c>
      <c r="L58" s="117">
        <f t="shared" ref="L58:L60" si="11">0.22*K58</f>
        <v>0</v>
      </c>
      <c r="M58" s="129">
        <f t="shared" ref="M58:M60" si="12">K58+L58</f>
        <v>0</v>
      </c>
    </row>
    <row r="59" spans="2:13" x14ac:dyDescent="0.2">
      <c r="B59" s="183" t="s">
        <v>632</v>
      </c>
      <c r="C59" s="138"/>
      <c r="D59" s="138"/>
      <c r="E59" s="138"/>
      <c r="F59" s="139"/>
      <c r="G59" s="145"/>
      <c r="H59" s="267">
        <v>2</v>
      </c>
      <c r="I59" s="116"/>
      <c r="J59" s="116"/>
      <c r="K59" s="128">
        <f t="shared" si="10"/>
        <v>0</v>
      </c>
      <c r="L59" s="117">
        <f t="shared" si="11"/>
        <v>0</v>
      </c>
      <c r="M59" s="129">
        <f t="shared" si="12"/>
        <v>0</v>
      </c>
    </row>
    <row r="60" spans="2:13" x14ac:dyDescent="0.2">
      <c r="B60" s="183" t="s">
        <v>633</v>
      </c>
      <c r="C60" s="138"/>
      <c r="D60" s="138"/>
      <c r="E60" s="138"/>
      <c r="F60" s="139"/>
      <c r="G60" s="145"/>
      <c r="H60" s="267">
        <v>7</v>
      </c>
      <c r="I60" s="116"/>
      <c r="J60" s="116"/>
      <c r="K60" s="128">
        <f t="shared" si="10"/>
        <v>0</v>
      </c>
      <c r="L60" s="117">
        <f t="shared" si="11"/>
        <v>0</v>
      </c>
      <c r="M60" s="129">
        <f t="shared" si="12"/>
        <v>0</v>
      </c>
    </row>
    <row r="61" spans="2:13" x14ac:dyDescent="0.2">
      <c r="B61" s="137" t="s">
        <v>694</v>
      </c>
      <c r="C61" s="138"/>
      <c r="D61" s="138"/>
      <c r="E61" s="138"/>
      <c r="F61" s="139"/>
      <c r="G61" s="140"/>
      <c r="H61" s="118">
        <v>15</v>
      </c>
      <c r="I61" s="127"/>
      <c r="J61" s="127"/>
      <c r="K61" s="128">
        <f>IF(I61=" ",0,(IF(J61=" ",0,H61*I61*J61)))</f>
        <v>0</v>
      </c>
      <c r="L61" s="129">
        <f>0.22*K61</f>
        <v>0</v>
      </c>
      <c r="M61" s="129">
        <f>K61+L61</f>
        <v>0</v>
      </c>
    </row>
    <row r="62" spans="2:13" ht="13.5" thickBot="1" x14ac:dyDescent="0.25">
      <c r="B62" s="143"/>
      <c r="C62" s="143"/>
      <c r="D62" s="143"/>
      <c r="E62" s="143"/>
      <c r="F62" s="151"/>
      <c r="G62" s="144"/>
      <c r="H62" s="58"/>
      <c r="I62" s="63"/>
      <c r="J62" s="63"/>
      <c r="K62" s="304"/>
      <c r="L62" s="304"/>
      <c r="M62" s="64"/>
    </row>
    <row r="63" spans="2:13" ht="15.75" thickBot="1" x14ac:dyDescent="0.3">
      <c r="B63" s="50"/>
      <c r="C63" s="50"/>
      <c r="D63" s="50"/>
      <c r="E63" s="50"/>
      <c r="F63" s="50"/>
      <c r="G63" s="50"/>
      <c r="H63" s="50"/>
      <c r="I63" s="60"/>
      <c r="J63" s="60"/>
      <c r="K63" s="326" t="s">
        <v>236</v>
      </c>
      <c r="L63" s="327" t="s">
        <v>237</v>
      </c>
      <c r="M63" s="328" t="s">
        <v>113</v>
      </c>
    </row>
    <row r="64" spans="2:13" ht="16.5" thickBot="1" x14ac:dyDescent="0.3">
      <c r="B64" s="72" t="s">
        <v>435</v>
      </c>
      <c r="C64" s="73"/>
      <c r="D64" s="73"/>
      <c r="E64" s="73"/>
      <c r="F64" s="73"/>
      <c r="G64" s="73"/>
      <c r="H64" s="73"/>
      <c r="I64" s="74"/>
      <c r="J64" s="84"/>
      <c r="K64" s="85">
        <f>SUM(K7:K61)</f>
        <v>0</v>
      </c>
      <c r="L64" s="76">
        <f>SUM(L7:L61)</f>
        <v>0</v>
      </c>
      <c r="M64" s="76">
        <f>SUM(M7:M61)</f>
        <v>0</v>
      </c>
    </row>
    <row r="65" spans="2:13" x14ac:dyDescent="0.2">
      <c r="B65" s="50"/>
      <c r="C65" s="50"/>
      <c r="D65" s="50"/>
      <c r="E65" s="50"/>
      <c r="F65" s="50"/>
      <c r="G65" s="50"/>
      <c r="H65" s="50"/>
      <c r="I65" s="60"/>
      <c r="J65" s="60"/>
      <c r="K65" s="50"/>
      <c r="L65" s="50"/>
      <c r="M65" s="50"/>
    </row>
    <row r="66" spans="2:13" x14ac:dyDescent="0.2">
      <c r="B66" s="50"/>
      <c r="C66" s="50"/>
      <c r="D66" s="50"/>
      <c r="E66" s="50"/>
      <c r="F66" s="50"/>
      <c r="G66" s="50"/>
      <c r="H66" s="50"/>
      <c r="I66" s="60"/>
      <c r="J66" s="60"/>
      <c r="K66" s="50"/>
      <c r="L66" s="50"/>
      <c r="M66" s="50"/>
    </row>
    <row r="67" spans="2:13" x14ac:dyDescent="0.2">
      <c r="B67" s="50"/>
      <c r="C67" s="50"/>
      <c r="D67" s="50"/>
      <c r="E67" s="50"/>
      <c r="F67" s="50"/>
      <c r="G67" s="50"/>
      <c r="H67" s="50"/>
      <c r="I67" s="60"/>
      <c r="J67" s="60"/>
      <c r="K67" s="50"/>
      <c r="L67" s="50"/>
      <c r="M67" s="50"/>
    </row>
  </sheetData>
  <sheetProtection selectLockedCells="1"/>
  <mergeCells count="6">
    <mergeCell ref="B45:G45"/>
    <mergeCell ref="B1:M1"/>
    <mergeCell ref="B6:G6"/>
    <mergeCell ref="B14:G14"/>
    <mergeCell ref="B22:G22"/>
    <mergeCell ref="B34:G34"/>
  </mergeCells>
  <phoneticPr fontId="1" type="noConversion"/>
  <pageMargins left="0.39370078740157483" right="0.75" top="0.70866141732283472" bottom="0.39370078740157483" header="0" footer="0"/>
  <pageSetup paperSize="9" scale="94" orientation="landscape" horizontalDpi="4294967293" r:id="rId1"/>
  <headerFooter alignWithMargins="0"/>
  <rowBreaks count="1" manualBreakCount="1">
    <brk id="44" min="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/>
  <dimension ref="A1:L42"/>
  <sheetViews>
    <sheetView view="pageBreakPreview" zoomScaleNormal="100" zoomScaleSheetLayoutView="100" workbookViewId="0">
      <selection activeCell="M48" sqref="M48"/>
    </sheetView>
  </sheetViews>
  <sheetFormatPr defaultColWidth="9.140625" defaultRowHeight="12.75" x14ac:dyDescent="0.2"/>
  <cols>
    <col min="1" max="7" width="9.140625" style="61"/>
    <col min="8" max="9" width="9.140625" style="71"/>
    <col min="10" max="10" width="15.85546875" style="61" customWidth="1"/>
    <col min="11" max="11" width="15.140625" style="61" customWidth="1"/>
    <col min="12" max="12" width="17.7109375" style="61" customWidth="1"/>
    <col min="13" max="16384" width="9.140625" style="61"/>
  </cols>
  <sheetData>
    <row r="1" spans="1:12" ht="18" x14ac:dyDescent="0.25">
      <c r="A1" s="359" t="s">
        <v>251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2" x14ac:dyDescent="0.2">
      <c r="G2" s="60"/>
    </row>
    <row r="3" spans="1:12" x14ac:dyDescent="0.2">
      <c r="A3" s="69" t="s">
        <v>120</v>
      </c>
      <c r="C3" s="50"/>
      <c r="D3" s="50"/>
      <c r="E3" s="50"/>
      <c r="F3" s="69" t="s">
        <v>117</v>
      </c>
      <c r="G3" s="60"/>
      <c r="H3" s="60"/>
      <c r="I3" s="60"/>
      <c r="J3" s="69" t="s">
        <v>116</v>
      </c>
      <c r="K3" s="50"/>
      <c r="L3" s="50"/>
    </row>
    <row r="4" spans="1:12" x14ac:dyDescent="0.2">
      <c r="A4" s="94">
        <f>'podatki produkcije'!B6</f>
        <v>0</v>
      </c>
      <c r="C4" s="50"/>
      <c r="D4" s="50"/>
      <c r="E4" s="50"/>
      <c r="F4" s="94">
        <f>'podatki produkcije'!B8</f>
        <v>0</v>
      </c>
      <c r="G4" s="60"/>
      <c r="H4" s="60"/>
      <c r="I4" s="60"/>
      <c r="J4" s="94">
        <f>'podatki produkcije'!B10</f>
        <v>0</v>
      </c>
      <c r="K4" s="50"/>
      <c r="L4" s="50"/>
    </row>
    <row r="5" spans="1:12" ht="15.75" x14ac:dyDescent="0.25">
      <c r="A5" s="122"/>
      <c r="B5" s="204"/>
      <c r="C5" s="204"/>
      <c r="D5" s="204"/>
      <c r="E5" s="204"/>
      <c r="F5" s="50"/>
      <c r="G5" s="60"/>
    </row>
    <row r="6" spans="1:12" x14ac:dyDescent="0.2">
      <c r="A6" s="69"/>
      <c r="B6" s="50"/>
      <c r="C6" s="50"/>
      <c r="D6" s="50"/>
      <c r="E6" s="50"/>
      <c r="F6" s="324" t="s">
        <v>40</v>
      </c>
      <c r="G6" s="324" t="s">
        <v>93</v>
      </c>
      <c r="H6" s="324" t="s">
        <v>96</v>
      </c>
      <c r="I6" s="324" t="s">
        <v>112</v>
      </c>
      <c r="J6" s="324" t="s">
        <v>97</v>
      </c>
      <c r="K6" s="324" t="s">
        <v>237</v>
      </c>
      <c r="L6" s="325" t="s">
        <v>2</v>
      </c>
    </row>
    <row r="7" spans="1:12" x14ac:dyDescent="0.2">
      <c r="A7" s="77" t="s">
        <v>484</v>
      </c>
      <c r="B7" s="194"/>
      <c r="C7" s="194"/>
      <c r="D7" s="194"/>
      <c r="E7" s="194"/>
      <c r="F7" s="295" t="s">
        <v>96</v>
      </c>
      <c r="G7" s="296">
        <v>0.6</v>
      </c>
      <c r="H7" s="127"/>
      <c r="I7" s="127"/>
      <c r="J7" s="117">
        <f t="shared" ref="J7:J12" si="0">IF(H7=" ",0,(IF(I7=" ",0,G7*H7*I7)))</f>
        <v>0</v>
      </c>
      <c r="K7" s="129">
        <f>0.22*J7</f>
        <v>0</v>
      </c>
      <c r="L7" s="129">
        <f t="shared" ref="L7:L12" si="1">J7+K7</f>
        <v>0</v>
      </c>
    </row>
    <row r="8" spans="1:12" x14ac:dyDescent="0.2">
      <c r="A8" s="121" t="s">
        <v>485</v>
      </c>
      <c r="B8" s="212"/>
      <c r="C8" s="212"/>
      <c r="D8" s="212"/>
      <c r="E8" s="212"/>
      <c r="F8" s="295" t="s">
        <v>96</v>
      </c>
      <c r="G8" s="296">
        <v>0.9</v>
      </c>
      <c r="H8" s="127"/>
      <c r="I8" s="127"/>
      <c r="J8" s="117">
        <f t="shared" si="0"/>
        <v>0</v>
      </c>
      <c r="K8" s="129">
        <f t="shared" ref="K8:K30" si="2">0.22*J8</f>
        <v>0</v>
      </c>
      <c r="L8" s="129">
        <f t="shared" si="1"/>
        <v>0</v>
      </c>
    </row>
    <row r="9" spans="1:12" x14ac:dyDescent="0.2">
      <c r="A9" s="121" t="s">
        <v>486</v>
      </c>
      <c r="B9" s="212"/>
      <c r="C9" s="212"/>
      <c r="D9" s="212"/>
      <c r="E9" s="212"/>
      <c r="F9" s="295" t="s">
        <v>96</v>
      </c>
      <c r="G9" s="296">
        <v>1.5</v>
      </c>
      <c r="H9" s="127"/>
      <c r="I9" s="127"/>
      <c r="J9" s="117">
        <f t="shared" si="0"/>
        <v>0</v>
      </c>
      <c r="K9" s="129">
        <f t="shared" si="2"/>
        <v>0</v>
      </c>
      <c r="L9" s="129">
        <f t="shared" si="1"/>
        <v>0</v>
      </c>
    </row>
    <row r="10" spans="1:12" x14ac:dyDescent="0.2">
      <c r="A10" s="121" t="s">
        <v>487</v>
      </c>
      <c r="B10" s="212"/>
      <c r="C10" s="212"/>
      <c r="D10" s="212"/>
      <c r="E10" s="212"/>
      <c r="F10" s="295" t="s">
        <v>96</v>
      </c>
      <c r="G10" s="296">
        <v>0.6</v>
      </c>
      <c r="H10" s="127"/>
      <c r="I10" s="127"/>
      <c r="J10" s="117">
        <f t="shared" si="0"/>
        <v>0</v>
      </c>
      <c r="K10" s="129">
        <f t="shared" si="2"/>
        <v>0</v>
      </c>
      <c r="L10" s="129">
        <f t="shared" si="1"/>
        <v>0</v>
      </c>
    </row>
    <row r="11" spans="1:12" x14ac:dyDescent="0.2">
      <c r="A11" s="121" t="s">
        <v>488</v>
      </c>
      <c r="B11" s="212"/>
      <c r="C11" s="212"/>
      <c r="D11" s="212"/>
      <c r="E11" s="212"/>
      <c r="F11" s="295" t="s">
        <v>96</v>
      </c>
      <c r="G11" s="296">
        <v>1.95</v>
      </c>
      <c r="H11" s="127"/>
      <c r="I11" s="127"/>
      <c r="J11" s="117">
        <f t="shared" si="0"/>
        <v>0</v>
      </c>
      <c r="K11" s="129">
        <f t="shared" si="2"/>
        <v>0</v>
      </c>
      <c r="L11" s="129">
        <f t="shared" si="1"/>
        <v>0</v>
      </c>
    </row>
    <row r="12" spans="1:12" x14ac:dyDescent="0.2">
      <c r="A12" s="121" t="s">
        <v>489</v>
      </c>
      <c r="B12" s="212"/>
      <c r="C12" s="212"/>
      <c r="D12" s="212"/>
      <c r="E12" s="212"/>
      <c r="F12" s="295" t="s">
        <v>96</v>
      </c>
      <c r="G12" s="296">
        <v>0.6</v>
      </c>
      <c r="H12" s="127"/>
      <c r="I12" s="127"/>
      <c r="J12" s="117">
        <f t="shared" si="0"/>
        <v>0</v>
      </c>
      <c r="K12" s="129">
        <f t="shared" si="2"/>
        <v>0</v>
      </c>
      <c r="L12" s="129">
        <f t="shared" si="1"/>
        <v>0</v>
      </c>
    </row>
    <row r="13" spans="1:12" x14ac:dyDescent="0.2">
      <c r="A13" s="77" t="s">
        <v>490</v>
      </c>
      <c r="B13" s="194"/>
      <c r="C13" s="194"/>
      <c r="D13" s="194"/>
      <c r="E13" s="194"/>
      <c r="F13" s="295" t="s">
        <v>96</v>
      </c>
      <c r="G13" s="296">
        <v>1.28</v>
      </c>
      <c r="H13" s="127"/>
      <c r="I13" s="127"/>
      <c r="J13" s="117">
        <f t="shared" ref="J13:J18" si="3">IF(H13=" ",0,(IF(I13=" ",0,G13*H13*I13)))</f>
        <v>0</v>
      </c>
      <c r="K13" s="129">
        <f t="shared" si="2"/>
        <v>0</v>
      </c>
      <c r="L13" s="117">
        <f t="shared" ref="L13:L18" si="4">J13+K13</f>
        <v>0</v>
      </c>
    </row>
    <row r="14" spans="1:12" x14ac:dyDescent="0.2">
      <c r="A14" s="121" t="s">
        <v>491</v>
      </c>
      <c r="B14" s="212"/>
      <c r="C14" s="212"/>
      <c r="D14" s="212"/>
      <c r="E14" s="212"/>
      <c r="F14" s="295" t="s">
        <v>96</v>
      </c>
      <c r="G14" s="296">
        <v>0.23</v>
      </c>
      <c r="H14" s="127"/>
      <c r="I14" s="127"/>
      <c r="J14" s="117">
        <f t="shared" si="3"/>
        <v>0</v>
      </c>
      <c r="K14" s="129">
        <f t="shared" si="2"/>
        <v>0</v>
      </c>
      <c r="L14" s="117">
        <f t="shared" si="4"/>
        <v>0</v>
      </c>
    </row>
    <row r="15" spans="1:12" x14ac:dyDescent="0.2">
      <c r="A15" s="121" t="s">
        <v>492</v>
      </c>
      <c r="B15" s="212"/>
      <c r="C15" s="212"/>
      <c r="D15" s="212"/>
      <c r="E15" s="212"/>
      <c r="F15" s="295" t="s">
        <v>96</v>
      </c>
      <c r="G15" s="296">
        <v>5.25</v>
      </c>
      <c r="H15" s="127"/>
      <c r="I15" s="127"/>
      <c r="J15" s="117">
        <f t="shared" si="3"/>
        <v>0</v>
      </c>
      <c r="K15" s="129">
        <f t="shared" si="2"/>
        <v>0</v>
      </c>
      <c r="L15" s="117">
        <f t="shared" si="4"/>
        <v>0</v>
      </c>
    </row>
    <row r="16" spans="1:12" x14ac:dyDescent="0.2">
      <c r="A16" s="121" t="s">
        <v>493</v>
      </c>
      <c r="B16" s="212"/>
      <c r="C16" s="212"/>
      <c r="D16" s="212"/>
      <c r="E16" s="212"/>
      <c r="F16" s="295" t="s">
        <v>96</v>
      </c>
      <c r="G16" s="296">
        <v>2.1</v>
      </c>
      <c r="H16" s="127"/>
      <c r="I16" s="127"/>
      <c r="J16" s="117">
        <f t="shared" si="3"/>
        <v>0</v>
      </c>
      <c r="K16" s="129">
        <f t="shared" si="2"/>
        <v>0</v>
      </c>
      <c r="L16" s="117">
        <f t="shared" si="4"/>
        <v>0</v>
      </c>
    </row>
    <row r="17" spans="1:12" x14ac:dyDescent="0.2">
      <c r="A17" s="121" t="s">
        <v>494</v>
      </c>
      <c r="B17" s="212"/>
      <c r="C17" s="212"/>
      <c r="D17" s="212"/>
      <c r="E17" s="212"/>
      <c r="F17" s="295" t="s">
        <v>96</v>
      </c>
      <c r="G17" s="296">
        <v>0.45</v>
      </c>
      <c r="H17" s="127"/>
      <c r="I17" s="127"/>
      <c r="J17" s="117">
        <f t="shared" si="3"/>
        <v>0</v>
      </c>
      <c r="K17" s="129">
        <f t="shared" si="2"/>
        <v>0</v>
      </c>
      <c r="L17" s="117">
        <f t="shared" si="4"/>
        <v>0</v>
      </c>
    </row>
    <row r="18" spans="1:12" x14ac:dyDescent="0.2">
      <c r="A18" s="77" t="s">
        <v>495</v>
      </c>
      <c r="B18" s="194"/>
      <c r="C18" s="194"/>
      <c r="D18" s="194"/>
      <c r="E18" s="194"/>
      <c r="F18" s="295" t="s">
        <v>96</v>
      </c>
      <c r="G18" s="296">
        <v>0.6</v>
      </c>
      <c r="H18" s="127"/>
      <c r="I18" s="127"/>
      <c r="J18" s="117">
        <f t="shared" si="3"/>
        <v>0</v>
      </c>
      <c r="K18" s="129">
        <f t="shared" si="2"/>
        <v>0</v>
      </c>
      <c r="L18" s="117">
        <f t="shared" si="4"/>
        <v>0</v>
      </c>
    </row>
    <row r="19" spans="1:12" x14ac:dyDescent="0.2">
      <c r="A19" s="77" t="s">
        <v>496</v>
      </c>
      <c r="B19" s="194"/>
      <c r="C19" s="194"/>
      <c r="D19" s="194"/>
      <c r="E19" s="194"/>
      <c r="F19" s="295" t="s">
        <v>96</v>
      </c>
      <c r="G19" s="296">
        <v>0.6</v>
      </c>
      <c r="H19" s="127"/>
      <c r="I19" s="127"/>
      <c r="J19" s="117">
        <f t="shared" ref="J19:J30" si="5">IF(H19=" ",0,(IF(I19=" ",0,G19*H19*I19)))</f>
        <v>0</v>
      </c>
      <c r="K19" s="129">
        <f t="shared" si="2"/>
        <v>0</v>
      </c>
      <c r="L19" s="117">
        <f t="shared" ref="L19:L30" si="6">J19+K19</f>
        <v>0</v>
      </c>
    </row>
    <row r="20" spans="1:12" x14ac:dyDescent="0.2">
      <c r="A20" s="121" t="s">
        <v>497</v>
      </c>
      <c r="B20" s="212"/>
      <c r="C20" s="212"/>
      <c r="D20" s="212"/>
      <c r="E20" s="194"/>
      <c r="F20" s="295" t="s">
        <v>96</v>
      </c>
      <c r="G20" s="296">
        <v>0.45</v>
      </c>
      <c r="H20" s="127"/>
      <c r="I20" s="127"/>
      <c r="J20" s="117">
        <f t="shared" si="5"/>
        <v>0</v>
      </c>
      <c r="K20" s="129">
        <f t="shared" si="2"/>
        <v>0</v>
      </c>
      <c r="L20" s="117">
        <f t="shared" si="6"/>
        <v>0</v>
      </c>
    </row>
    <row r="21" spans="1:12" x14ac:dyDescent="0.2">
      <c r="A21" s="121" t="s">
        <v>498</v>
      </c>
      <c r="B21" s="212"/>
      <c r="C21" s="212"/>
      <c r="D21" s="212"/>
      <c r="E21" s="194"/>
      <c r="F21" s="295" t="s">
        <v>96</v>
      </c>
      <c r="G21" s="296">
        <v>0.38</v>
      </c>
      <c r="H21" s="127"/>
      <c r="I21" s="127"/>
      <c r="J21" s="117">
        <f t="shared" si="5"/>
        <v>0</v>
      </c>
      <c r="K21" s="129">
        <f t="shared" si="2"/>
        <v>0</v>
      </c>
      <c r="L21" s="117">
        <f t="shared" si="6"/>
        <v>0</v>
      </c>
    </row>
    <row r="22" spans="1:12" x14ac:dyDescent="0.2">
      <c r="A22" s="121" t="s">
        <v>499</v>
      </c>
      <c r="B22" s="212"/>
      <c r="C22" s="212"/>
      <c r="D22" s="212"/>
      <c r="E22" s="194"/>
      <c r="F22" s="295" t="s">
        <v>96</v>
      </c>
      <c r="G22" s="296">
        <v>0.38</v>
      </c>
      <c r="H22" s="127"/>
      <c r="I22" s="127"/>
      <c r="J22" s="117">
        <f t="shared" si="5"/>
        <v>0</v>
      </c>
      <c r="K22" s="129">
        <f t="shared" si="2"/>
        <v>0</v>
      </c>
      <c r="L22" s="117">
        <f t="shared" si="6"/>
        <v>0</v>
      </c>
    </row>
    <row r="23" spans="1:12" x14ac:dyDescent="0.2">
      <c r="A23" s="77" t="s">
        <v>500</v>
      </c>
      <c r="B23" s="194"/>
      <c r="C23" s="194"/>
      <c r="D23" s="194"/>
      <c r="E23" s="194"/>
      <c r="F23" s="295" t="s">
        <v>3</v>
      </c>
      <c r="G23" s="297">
        <v>0.75</v>
      </c>
      <c r="H23" s="127"/>
      <c r="I23" s="127"/>
      <c r="J23" s="117">
        <f t="shared" si="5"/>
        <v>0</v>
      </c>
      <c r="K23" s="129">
        <f t="shared" si="2"/>
        <v>0</v>
      </c>
      <c r="L23" s="117">
        <f t="shared" si="6"/>
        <v>0</v>
      </c>
    </row>
    <row r="24" spans="1:12" x14ac:dyDescent="0.2">
      <c r="A24" s="77" t="s">
        <v>501</v>
      </c>
      <c r="B24" s="194"/>
      <c r="C24" s="194"/>
      <c r="D24" s="194"/>
      <c r="E24" s="194"/>
      <c r="F24" s="295" t="s">
        <v>96</v>
      </c>
      <c r="G24" s="296">
        <v>0.45</v>
      </c>
      <c r="H24" s="127"/>
      <c r="I24" s="127"/>
      <c r="J24" s="117">
        <f t="shared" si="5"/>
        <v>0</v>
      </c>
      <c r="K24" s="129">
        <f t="shared" si="2"/>
        <v>0</v>
      </c>
      <c r="L24" s="117">
        <f t="shared" si="6"/>
        <v>0</v>
      </c>
    </row>
    <row r="25" spans="1:12" x14ac:dyDescent="0.2">
      <c r="A25" s="77" t="s">
        <v>502</v>
      </c>
      <c r="B25" s="194"/>
      <c r="C25" s="194"/>
      <c r="D25" s="194"/>
      <c r="E25" s="298"/>
      <c r="F25" s="295" t="s">
        <v>96</v>
      </c>
      <c r="G25" s="296">
        <v>0.9</v>
      </c>
      <c r="H25" s="127"/>
      <c r="I25" s="127"/>
      <c r="J25" s="299">
        <f t="shared" si="5"/>
        <v>0</v>
      </c>
      <c r="K25" s="129">
        <f t="shared" si="2"/>
        <v>0</v>
      </c>
      <c r="L25" s="299">
        <f t="shared" si="6"/>
        <v>0</v>
      </c>
    </row>
    <row r="26" spans="1:12" x14ac:dyDescent="0.2">
      <c r="A26" s="77" t="s">
        <v>503</v>
      </c>
      <c r="B26" s="194"/>
      <c r="C26" s="194"/>
      <c r="D26" s="194"/>
      <c r="E26" s="300"/>
      <c r="F26" s="295" t="s">
        <v>96</v>
      </c>
      <c r="G26" s="296">
        <v>1.2</v>
      </c>
      <c r="H26" s="127"/>
      <c r="I26" s="127"/>
      <c r="J26" s="117">
        <f t="shared" si="5"/>
        <v>0</v>
      </c>
      <c r="K26" s="129">
        <f t="shared" si="2"/>
        <v>0</v>
      </c>
      <c r="L26" s="117">
        <f t="shared" si="6"/>
        <v>0</v>
      </c>
    </row>
    <row r="27" spans="1:12" x14ac:dyDescent="0.2">
      <c r="A27" s="77" t="s">
        <v>504</v>
      </c>
      <c r="B27" s="194"/>
      <c r="C27" s="194"/>
      <c r="D27" s="194"/>
      <c r="E27" s="298"/>
      <c r="F27" s="295" t="s">
        <v>96</v>
      </c>
      <c r="G27" s="296">
        <v>1.2</v>
      </c>
      <c r="H27" s="127"/>
      <c r="I27" s="127"/>
      <c r="J27" s="299">
        <f t="shared" si="5"/>
        <v>0</v>
      </c>
      <c r="K27" s="129">
        <f t="shared" si="2"/>
        <v>0</v>
      </c>
      <c r="L27" s="299">
        <f t="shared" si="6"/>
        <v>0</v>
      </c>
    </row>
    <row r="28" spans="1:12" x14ac:dyDescent="0.2">
      <c r="A28" s="121" t="s">
        <v>612</v>
      </c>
      <c r="B28" s="212"/>
      <c r="C28" s="212"/>
      <c r="D28" s="212"/>
      <c r="F28" s="301" t="s">
        <v>96</v>
      </c>
      <c r="G28" s="296">
        <v>1</v>
      </c>
      <c r="H28" s="127"/>
      <c r="I28" s="127"/>
      <c r="J28" s="299">
        <f>IF(H28=" ",0,(IF(I28=" ",0,G28*H28*I28)))</f>
        <v>0</v>
      </c>
      <c r="K28" s="129">
        <f>0.22*J28</f>
        <v>0</v>
      </c>
      <c r="L28" s="299">
        <f>J28+K28</f>
        <v>0</v>
      </c>
    </row>
    <row r="29" spans="1:12" x14ac:dyDescent="0.2">
      <c r="A29" s="121" t="s">
        <v>505</v>
      </c>
      <c r="B29" s="212"/>
      <c r="C29" s="212"/>
      <c r="D29" s="212"/>
      <c r="E29" s="194"/>
      <c r="F29" s="295" t="s">
        <v>96</v>
      </c>
      <c r="G29" s="296">
        <v>5.25</v>
      </c>
      <c r="H29" s="127"/>
      <c r="I29" s="127"/>
      <c r="J29" s="117">
        <f t="shared" si="5"/>
        <v>0</v>
      </c>
      <c r="K29" s="129">
        <f t="shared" si="2"/>
        <v>0</v>
      </c>
      <c r="L29" s="117">
        <f t="shared" si="6"/>
        <v>0</v>
      </c>
    </row>
    <row r="30" spans="1:12" x14ac:dyDescent="0.2">
      <c r="A30" s="121" t="s">
        <v>506</v>
      </c>
      <c r="B30" s="212"/>
      <c r="C30" s="212"/>
      <c r="D30" s="212"/>
      <c r="E30" s="212"/>
      <c r="F30" s="295" t="s">
        <v>96</v>
      </c>
      <c r="G30" s="296">
        <v>5.25</v>
      </c>
      <c r="H30" s="127"/>
      <c r="I30" s="127"/>
      <c r="J30" s="117">
        <f t="shared" si="5"/>
        <v>0</v>
      </c>
      <c r="K30" s="129">
        <f t="shared" si="2"/>
        <v>0</v>
      </c>
      <c r="L30" s="117">
        <f t="shared" si="6"/>
        <v>0</v>
      </c>
    </row>
    <row r="31" spans="1:12" ht="13.5" thickBot="1" x14ac:dyDescent="0.25">
      <c r="A31" s="50"/>
      <c r="B31" s="50"/>
      <c r="C31" s="50"/>
      <c r="D31" s="50"/>
      <c r="E31" s="50"/>
      <c r="F31" s="50"/>
      <c r="G31" s="60"/>
    </row>
    <row r="32" spans="1:12" ht="15.75" thickBot="1" x14ac:dyDescent="0.3">
      <c r="A32" s="50"/>
      <c r="B32" s="50"/>
      <c r="C32" s="50"/>
      <c r="D32" s="50"/>
      <c r="E32" s="50"/>
      <c r="F32" s="50"/>
      <c r="G32" s="50"/>
      <c r="H32" s="60"/>
      <c r="I32" s="60"/>
      <c r="J32" s="326" t="s">
        <v>236</v>
      </c>
      <c r="K32" s="327" t="s">
        <v>237</v>
      </c>
      <c r="L32" s="328" t="s">
        <v>113</v>
      </c>
    </row>
    <row r="33" spans="1:12" ht="16.5" thickBot="1" x14ac:dyDescent="0.3">
      <c r="A33" s="72" t="s">
        <v>436</v>
      </c>
      <c r="B33" s="73"/>
      <c r="C33" s="73"/>
      <c r="D33" s="73"/>
      <c r="E33" s="73"/>
      <c r="F33" s="73"/>
      <c r="G33" s="73"/>
      <c r="H33" s="74"/>
      <c r="I33" s="84"/>
      <c r="J33" s="85">
        <f>SUM(J7:J30)</f>
        <v>0</v>
      </c>
      <c r="K33" s="76">
        <f>SUM(K7:K30)</f>
        <v>0</v>
      </c>
      <c r="L33" s="76">
        <f>SUM(L7:L30)</f>
        <v>0</v>
      </c>
    </row>
    <row r="34" spans="1:12" x14ac:dyDescent="0.2">
      <c r="A34" s="50"/>
      <c r="B34" s="50"/>
      <c r="C34" s="50"/>
      <c r="D34" s="50"/>
      <c r="E34" s="50"/>
      <c r="F34" s="50"/>
      <c r="G34" s="60"/>
    </row>
    <row r="35" spans="1:12" x14ac:dyDescent="0.2">
      <c r="A35" s="50"/>
      <c r="B35" s="50"/>
      <c r="C35" s="50"/>
      <c r="D35" s="50"/>
      <c r="E35" s="50"/>
      <c r="F35" s="50"/>
      <c r="G35" s="60"/>
    </row>
    <row r="36" spans="1:12" x14ac:dyDescent="0.2">
      <c r="A36" s="50"/>
      <c r="B36" s="50"/>
      <c r="C36" s="50"/>
      <c r="D36" s="50"/>
      <c r="E36" s="50"/>
      <c r="F36" s="50"/>
      <c r="G36" s="60"/>
    </row>
    <row r="37" spans="1:12" x14ac:dyDescent="0.2">
      <c r="A37" s="50"/>
      <c r="B37" s="50"/>
      <c r="C37" s="50"/>
      <c r="D37" s="50"/>
      <c r="E37" s="50"/>
      <c r="F37" s="50"/>
      <c r="G37" s="60"/>
    </row>
    <row r="38" spans="1:12" x14ac:dyDescent="0.2">
      <c r="A38" s="50"/>
      <c r="B38" s="50"/>
      <c r="C38" s="50"/>
      <c r="D38" s="50"/>
      <c r="E38" s="50"/>
      <c r="F38" s="50"/>
      <c r="G38" s="60"/>
    </row>
    <row r="39" spans="1:12" x14ac:dyDescent="0.2">
      <c r="A39" s="50"/>
      <c r="B39" s="50"/>
      <c r="C39" s="50"/>
      <c r="D39" s="50"/>
      <c r="E39" s="50"/>
      <c r="F39" s="50"/>
      <c r="G39" s="60"/>
    </row>
    <row r="40" spans="1:12" x14ac:dyDescent="0.2">
      <c r="A40" s="50"/>
      <c r="B40" s="50"/>
      <c r="C40" s="50"/>
      <c r="D40" s="50"/>
      <c r="E40" s="50"/>
      <c r="F40" s="50"/>
      <c r="G40" s="60"/>
    </row>
    <row r="41" spans="1:12" x14ac:dyDescent="0.2">
      <c r="A41" s="50"/>
      <c r="B41" s="50"/>
      <c r="C41" s="50"/>
      <c r="D41" s="50"/>
      <c r="E41" s="50"/>
      <c r="F41" s="50"/>
      <c r="G41" s="60"/>
    </row>
    <row r="42" spans="1:12" x14ac:dyDescent="0.2">
      <c r="A42" s="50"/>
      <c r="B42" s="50"/>
      <c r="C42" s="50"/>
      <c r="D42" s="50"/>
      <c r="E42" s="50"/>
      <c r="F42" s="50"/>
      <c r="G42" s="60"/>
    </row>
  </sheetData>
  <sheetProtection selectLockedCells="1"/>
  <mergeCells count="1">
    <mergeCell ref="A1:L1"/>
  </mergeCells>
  <phoneticPr fontId="1" type="noConversion"/>
  <pageMargins left="0.59055118110236227" right="0.75" top="0.51181102362204722" bottom="0.39370078740157483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kazalo</vt:lpstr>
      <vt:lpstr>podatki produkcije</vt:lpstr>
      <vt:lpstr>ateljeji in prod. prostori</vt:lpstr>
      <vt:lpstr>tehnično osebje</vt:lpstr>
      <vt:lpstr>snemalna tehnika</vt:lpstr>
      <vt:lpstr>svetlobna tehnika</vt:lpstr>
      <vt:lpstr>scenska tehnika</vt:lpstr>
      <vt:lpstr>tonska tehnika</vt:lpstr>
      <vt:lpstr>garderoba</vt:lpstr>
      <vt:lpstr>rekviziti</vt:lpstr>
      <vt:lpstr>video postprodukcija</vt:lpstr>
      <vt:lpstr>avdio postprodukcija</vt:lpstr>
      <vt:lpstr>projekcijska dvorana</vt:lpstr>
      <vt:lpstr>rekapitulacija vrednosti</vt:lpstr>
      <vt:lpstr>'ateljeji in prod. prostori'!Print_Area</vt:lpstr>
      <vt:lpstr>'avdio postprodukcija'!Print_Area</vt:lpstr>
      <vt:lpstr>garderoba!Print_Area</vt:lpstr>
      <vt:lpstr>kazalo!Print_Area</vt:lpstr>
      <vt:lpstr>'podatki produkcije'!Print_Area</vt:lpstr>
      <vt:lpstr>'projekcijska dvorana'!Print_Area</vt:lpstr>
      <vt:lpstr>'rekapitulacija vrednosti'!Print_Area</vt:lpstr>
      <vt:lpstr>rekviziti!Print_Area</vt:lpstr>
      <vt:lpstr>'scenska tehnika'!Print_Area</vt:lpstr>
      <vt:lpstr>'snemalna tehnika'!Print_Area</vt:lpstr>
      <vt:lpstr>'svetlobna tehnika'!Print_Area</vt:lpstr>
      <vt:lpstr>'tehnično osebje'!Print_Area</vt:lpstr>
      <vt:lpstr>'tonska tehnika'!Print_Area</vt:lpstr>
      <vt:lpstr>'video postprodukcija'!Print_Area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y</dc:creator>
  <cp:lastModifiedBy>Bostjan Kercmar</cp:lastModifiedBy>
  <cp:lastPrinted>2023-11-14T14:17:31Z</cp:lastPrinted>
  <dcterms:created xsi:type="dcterms:W3CDTF">2005-08-17T09:08:54Z</dcterms:created>
  <dcterms:modified xsi:type="dcterms:W3CDTF">2025-01-28T15:36:36Z</dcterms:modified>
</cp:coreProperties>
</file>